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AVNA NAROČILA\JAVNA NAROČILA\2016\4162-0002_2016 ZIMSKO VZDRŽEVANJE CEST V OBČINI VRHNIKA OD 1. 11. 2016 DO 30. 4. 2018\Za objavo\"/>
    </mc:Choice>
  </mc:AlternateContent>
  <bookViews>
    <workbookView xWindow="240" yWindow="945" windowWidth="21075" windowHeight="9135" tabRatio="941"/>
  </bookViews>
  <sheets>
    <sheet name="REKAPITULACIJA" sheetId="1" r:id="rId1"/>
    <sheet name="Sklop 1" sheetId="2" r:id="rId2"/>
    <sheet name="Sklop 2" sheetId="3" r:id="rId3"/>
    <sheet name="Sklop 3" sheetId="5" r:id="rId4"/>
    <sheet name="Sklop 4" sheetId="6" r:id="rId5"/>
    <sheet name="Sklop 5" sheetId="7" r:id="rId6"/>
    <sheet name="Sklop 6" sheetId="4" r:id="rId7"/>
    <sheet name="Sklop 7" sheetId="8" r:id="rId8"/>
    <sheet name="Sklop 8" sheetId="10" r:id="rId9"/>
    <sheet name="Sklop 9" sheetId="11" r:id="rId10"/>
    <sheet name="Sklop 10" sheetId="12" r:id="rId11"/>
    <sheet name="Sklop 11" sheetId="13" r:id="rId12"/>
    <sheet name="Sklop 12" sheetId="14" r:id="rId13"/>
    <sheet name="Sklop 13" sheetId="15" r:id="rId14"/>
    <sheet name="Sklop 14" sheetId="17" r:id="rId15"/>
  </sheets>
  <definedNames>
    <definedName name="_xlnm.Print_Area" localSheetId="10">'Sklop 10'!$A$1:$G$51</definedName>
    <definedName name="_xlnm.Print_Area" localSheetId="11">'Sklop 11'!$A$1:$G$47</definedName>
    <definedName name="_xlnm.Print_Area" localSheetId="12">'Sklop 12'!$A$1:$G$43</definedName>
    <definedName name="_xlnm.Print_Area" localSheetId="13">'Sklop 13'!$A$1:$G$44</definedName>
    <definedName name="_xlnm.Print_Area" localSheetId="2">'Sklop 2'!$A$1:$G$59</definedName>
    <definedName name="_xlnm.Print_Area" localSheetId="3">'Sklop 3'!$A$1:$G$58</definedName>
    <definedName name="_xlnm.Print_Area" localSheetId="4">'Sklop 4'!$A$1:$G$59</definedName>
    <definedName name="_xlnm.Print_Area" localSheetId="5">'Sklop 5'!$A$1:$G$58</definedName>
    <definedName name="_xlnm.Print_Area" localSheetId="6">'Sklop 6'!$A$1:$G$57</definedName>
    <definedName name="_xlnm.Print_Area" localSheetId="7">'Sklop 7'!$A$1:$G$56</definedName>
    <definedName name="_xlnm.Print_Area" localSheetId="8">'Sklop 8'!$A$1:$G$55</definedName>
    <definedName name="_xlnm.Print_Area" localSheetId="9">'Sklop 9'!$A$1:$G$58</definedName>
  </definedNames>
  <calcPr calcId="152511"/>
</workbook>
</file>

<file path=xl/calcChain.xml><?xml version="1.0" encoding="utf-8"?>
<calcChain xmlns="http://schemas.openxmlformats.org/spreadsheetml/2006/main">
  <c r="D27" i="17" l="1"/>
  <c r="D28" i="17"/>
  <c r="D29" i="17"/>
  <c r="D26" i="17"/>
  <c r="D27" i="15"/>
  <c r="D26" i="15"/>
  <c r="D26" i="14"/>
  <c r="D27" i="13"/>
  <c r="D28" i="13"/>
  <c r="D29" i="13"/>
  <c r="D30" i="13"/>
  <c r="D26" i="13"/>
  <c r="D32" i="10"/>
  <c r="F32" i="10" s="1"/>
  <c r="D27" i="12"/>
  <c r="D28" i="12"/>
  <c r="D29" i="12"/>
  <c r="D31" i="12"/>
  <c r="D32" i="12"/>
  <c r="D33" i="12"/>
  <c r="D34" i="12"/>
  <c r="D26" i="12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26" i="11"/>
  <c r="D27" i="10"/>
  <c r="D28" i="10"/>
  <c r="D29" i="10"/>
  <c r="D30" i="10"/>
  <c r="D31" i="10"/>
  <c r="D33" i="10"/>
  <c r="D35" i="10"/>
  <c r="D36" i="10"/>
  <c r="D37" i="10"/>
  <c r="D38" i="10"/>
  <c r="D26" i="10"/>
  <c r="D27" i="8"/>
  <c r="D28" i="8"/>
  <c r="D29" i="8"/>
  <c r="D30" i="8"/>
  <c r="D31" i="8"/>
  <c r="D32" i="8"/>
  <c r="D33" i="8"/>
  <c r="D34" i="8"/>
  <c r="D35" i="8"/>
  <c r="D37" i="8"/>
  <c r="D38" i="8"/>
  <c r="D39" i="8"/>
  <c r="D26" i="8"/>
  <c r="D28" i="4"/>
  <c r="D29" i="4"/>
  <c r="D30" i="4"/>
  <c r="D31" i="4"/>
  <c r="D32" i="4"/>
  <c r="D33" i="4"/>
  <c r="D34" i="4"/>
  <c r="D35" i="4"/>
  <c r="D37" i="4"/>
  <c r="D38" i="4"/>
  <c r="D39" i="4"/>
  <c r="D40" i="4"/>
  <c r="D26" i="4"/>
  <c r="D27" i="7"/>
  <c r="D28" i="7"/>
  <c r="D29" i="7"/>
  <c r="D30" i="7"/>
  <c r="D31" i="7"/>
  <c r="D32" i="7"/>
  <c r="D33" i="7"/>
  <c r="D34" i="7"/>
  <c r="D35" i="7"/>
  <c r="D36" i="7"/>
  <c r="D37" i="7"/>
  <c r="D39" i="7"/>
  <c r="D40" i="7"/>
  <c r="D41" i="7"/>
  <c r="D26" i="7"/>
  <c r="D27" i="6"/>
  <c r="D28" i="6"/>
  <c r="D29" i="6"/>
  <c r="D30" i="6"/>
  <c r="D31" i="6"/>
  <c r="D32" i="6"/>
  <c r="D33" i="6"/>
  <c r="D34" i="6"/>
  <c r="D35" i="6"/>
  <c r="D36" i="6"/>
  <c r="D37" i="6"/>
  <c r="D39" i="6"/>
  <c r="D40" i="6"/>
  <c r="D41" i="6"/>
  <c r="D42" i="6"/>
  <c r="D26" i="6"/>
  <c r="D41" i="5"/>
  <c r="D27" i="5"/>
  <c r="D28" i="5"/>
  <c r="D29" i="5"/>
  <c r="D30" i="5"/>
  <c r="D31" i="5"/>
  <c r="D32" i="5"/>
  <c r="D33" i="5"/>
  <c r="D34" i="5"/>
  <c r="D35" i="5"/>
  <c r="D36" i="5"/>
  <c r="D37" i="5"/>
  <c r="D39" i="5"/>
  <c r="D40" i="5"/>
  <c r="D26" i="5"/>
  <c r="D26" i="3"/>
  <c r="I30" i="12" l="1"/>
  <c r="D30" i="12" s="1"/>
  <c r="F30" i="12"/>
  <c r="F38" i="11"/>
  <c r="I34" i="10"/>
  <c r="I36" i="8"/>
  <c r="I36" i="4"/>
  <c r="I38" i="7"/>
  <c r="I38" i="6"/>
  <c r="I38" i="5"/>
  <c r="D38" i="5" s="1"/>
  <c r="F38" i="5"/>
  <c r="D39" i="3"/>
  <c r="D40" i="3"/>
  <c r="D41" i="3"/>
  <c r="D42" i="3"/>
  <c r="I36" i="3"/>
  <c r="D36" i="3" s="1"/>
  <c r="F36" i="3" s="1"/>
  <c r="D27" i="3"/>
  <c r="D28" i="3"/>
  <c r="D29" i="3"/>
  <c r="D30" i="3"/>
  <c r="D31" i="3"/>
  <c r="D32" i="3"/>
  <c r="D33" i="3"/>
  <c r="D34" i="3"/>
  <c r="D35" i="3"/>
  <c r="D37" i="3"/>
  <c r="D38" i="3"/>
  <c r="D39" i="2"/>
  <c r="D40" i="2"/>
  <c r="D41" i="2"/>
  <c r="D42" i="2"/>
  <c r="D27" i="2"/>
  <c r="D28" i="2"/>
  <c r="D29" i="2"/>
  <c r="D30" i="2"/>
  <c r="D31" i="2"/>
  <c r="D33" i="2"/>
  <c r="D34" i="2"/>
  <c r="D35" i="2"/>
  <c r="D36" i="2"/>
  <c r="D37" i="2"/>
  <c r="D26" i="2"/>
  <c r="I38" i="2"/>
  <c r="D38" i="6" l="1"/>
  <c r="F38" i="6" s="1"/>
  <c r="F38" i="7"/>
  <c r="D38" i="7"/>
  <c r="D38" i="2"/>
  <c r="F38" i="2" s="1"/>
  <c r="D36" i="4"/>
  <c r="F36" i="4" s="1"/>
  <c r="D36" i="8"/>
  <c r="F36" i="8" s="1"/>
  <c r="D34" i="10"/>
  <c r="F34" i="10" s="1"/>
  <c r="F30" i="13"/>
  <c r="F29" i="13"/>
  <c r="I27" i="4"/>
  <c r="D27" i="4" s="1"/>
  <c r="F39" i="8"/>
  <c r="F38" i="8"/>
  <c r="F37" i="8"/>
  <c r="F35" i="8"/>
  <c r="F34" i="8"/>
  <c r="F33" i="8"/>
  <c r="F32" i="8"/>
  <c r="F31" i="8"/>
  <c r="F30" i="8"/>
  <c r="F29" i="8"/>
  <c r="F28" i="8"/>
  <c r="F27" i="8"/>
  <c r="F26" i="8"/>
  <c r="F40" i="4"/>
  <c r="F39" i="4"/>
  <c r="F38" i="4"/>
  <c r="F37" i="4"/>
  <c r="F35" i="4"/>
  <c r="F34" i="4"/>
  <c r="F38" i="3"/>
  <c r="F37" i="3"/>
  <c r="F40" i="8" l="1"/>
  <c r="E31" i="1" s="1"/>
  <c r="I32" i="2" l="1"/>
  <c r="D32" i="2" s="1"/>
  <c r="A10" i="2" l="1"/>
  <c r="B38" i="1" l="1"/>
  <c r="A46" i="17"/>
  <c r="F29" i="17"/>
  <c r="F28" i="17"/>
  <c r="F27" i="17"/>
  <c r="F26" i="17"/>
  <c r="A19" i="17"/>
  <c r="A17" i="17"/>
  <c r="A10" i="17"/>
  <c r="A9" i="17"/>
  <c r="F30" i="17" l="1"/>
  <c r="E38" i="1" s="1"/>
  <c r="F29" i="12"/>
  <c r="F41" i="11"/>
  <c r="F40" i="11"/>
  <c r="F39" i="11"/>
  <c r="F37" i="11"/>
  <c r="F38" i="10"/>
  <c r="F37" i="10"/>
  <c r="F36" i="10"/>
  <c r="F35" i="10"/>
  <c r="F33" i="10"/>
  <c r="F41" i="7"/>
  <c r="F40" i="7"/>
  <c r="F39" i="7"/>
  <c r="F37" i="7"/>
  <c r="F42" i="6"/>
  <c r="F41" i="6"/>
  <c r="F40" i="6"/>
  <c r="F39" i="6"/>
  <c r="F37" i="6"/>
  <c r="F41" i="5"/>
  <c r="F40" i="5"/>
  <c r="F39" i="5"/>
  <c r="F37" i="5"/>
  <c r="B37" i="1"/>
  <c r="B36" i="1"/>
  <c r="B35" i="1"/>
  <c r="B34" i="1"/>
  <c r="A44" i="15"/>
  <c r="F27" i="15"/>
  <c r="F26" i="15"/>
  <c r="A19" i="15"/>
  <c r="A17" i="15"/>
  <c r="A10" i="15"/>
  <c r="A9" i="15"/>
  <c r="A43" i="14"/>
  <c r="F26" i="14"/>
  <c r="F27" i="14" s="1"/>
  <c r="A19" i="14"/>
  <c r="A17" i="14"/>
  <c r="A10" i="14"/>
  <c r="A9" i="14"/>
  <c r="A47" i="13"/>
  <c r="F28" i="13"/>
  <c r="F27" i="13"/>
  <c r="F26" i="13"/>
  <c r="A19" i="13"/>
  <c r="A17" i="13"/>
  <c r="A10" i="13"/>
  <c r="A9" i="13"/>
  <c r="B33" i="1"/>
  <c r="B32" i="1"/>
  <c r="B31" i="1"/>
  <c r="B30" i="1"/>
  <c r="B29" i="1"/>
  <c r="B28" i="1"/>
  <c r="B27" i="1"/>
  <c r="B26" i="1"/>
  <c r="B25" i="1"/>
  <c r="A51" i="12"/>
  <c r="F34" i="12"/>
  <c r="F33" i="12"/>
  <c r="F32" i="12"/>
  <c r="F31" i="12"/>
  <c r="F28" i="12"/>
  <c r="F27" i="12"/>
  <c r="F26" i="12"/>
  <c r="A19" i="12"/>
  <c r="A17" i="12"/>
  <c r="A10" i="12"/>
  <c r="A9" i="12"/>
  <c r="A58" i="11"/>
  <c r="F36" i="11"/>
  <c r="F35" i="11"/>
  <c r="F34" i="11"/>
  <c r="F33" i="11"/>
  <c r="F32" i="11"/>
  <c r="F31" i="11"/>
  <c r="F30" i="11"/>
  <c r="F29" i="11"/>
  <c r="F28" i="11"/>
  <c r="F27" i="11"/>
  <c r="F26" i="11"/>
  <c r="A19" i="11"/>
  <c r="A17" i="11"/>
  <c r="A10" i="11"/>
  <c r="A9" i="11"/>
  <c r="A55" i="10"/>
  <c r="F31" i="10"/>
  <c r="F30" i="10"/>
  <c r="F29" i="10"/>
  <c r="F28" i="10"/>
  <c r="F27" i="10"/>
  <c r="F26" i="10"/>
  <c r="A19" i="10"/>
  <c r="A17" i="10"/>
  <c r="A10" i="10"/>
  <c r="A9" i="10"/>
  <c r="A56" i="8"/>
  <c r="A19" i="8"/>
  <c r="A17" i="8"/>
  <c r="A10" i="8"/>
  <c r="A9" i="8"/>
  <c r="A58" i="7"/>
  <c r="F36" i="7"/>
  <c r="F35" i="7"/>
  <c r="F34" i="7"/>
  <c r="F33" i="7"/>
  <c r="F32" i="7"/>
  <c r="F31" i="7"/>
  <c r="F30" i="7"/>
  <c r="F29" i="7"/>
  <c r="F28" i="7"/>
  <c r="F27" i="7"/>
  <c r="F26" i="7"/>
  <c r="A19" i="7"/>
  <c r="A17" i="7"/>
  <c r="A10" i="7"/>
  <c r="A9" i="7"/>
  <c r="A59" i="6"/>
  <c r="F36" i="6"/>
  <c r="F35" i="6"/>
  <c r="F34" i="6"/>
  <c r="F33" i="6"/>
  <c r="F32" i="6"/>
  <c r="F31" i="6"/>
  <c r="F30" i="6"/>
  <c r="F29" i="6"/>
  <c r="F28" i="6"/>
  <c r="F27" i="6"/>
  <c r="F26" i="6"/>
  <c r="A19" i="6"/>
  <c r="A17" i="6"/>
  <c r="A10" i="6"/>
  <c r="A9" i="6"/>
  <c r="A58" i="5"/>
  <c r="F36" i="5"/>
  <c r="F35" i="5"/>
  <c r="F34" i="5"/>
  <c r="F33" i="5"/>
  <c r="F32" i="5"/>
  <c r="F31" i="5"/>
  <c r="F30" i="5"/>
  <c r="F29" i="5"/>
  <c r="F28" i="5"/>
  <c r="F27" i="5"/>
  <c r="F26" i="5"/>
  <c r="A19" i="5"/>
  <c r="A17" i="5"/>
  <c r="A10" i="5"/>
  <c r="A9" i="5"/>
  <c r="A57" i="4"/>
  <c r="F33" i="4"/>
  <c r="F32" i="4"/>
  <c r="F31" i="4"/>
  <c r="F30" i="4"/>
  <c r="F29" i="4"/>
  <c r="F28" i="4"/>
  <c r="F27" i="4"/>
  <c r="F26" i="4"/>
  <c r="A19" i="4"/>
  <c r="A17" i="4"/>
  <c r="A10" i="4"/>
  <c r="A9" i="4"/>
  <c r="A59" i="3"/>
  <c r="F42" i="3"/>
  <c r="F41" i="3"/>
  <c r="F40" i="3"/>
  <c r="F39" i="3"/>
  <c r="F35" i="3"/>
  <c r="F34" i="3"/>
  <c r="F33" i="3"/>
  <c r="F32" i="3"/>
  <c r="F31" i="3"/>
  <c r="F30" i="3"/>
  <c r="F29" i="3"/>
  <c r="F28" i="3"/>
  <c r="F27" i="3"/>
  <c r="F26" i="3"/>
  <c r="A19" i="3"/>
  <c r="A17" i="3"/>
  <c r="A10" i="3"/>
  <c r="A9" i="3"/>
  <c r="F35" i="12" l="1"/>
  <c r="F28" i="15"/>
  <c r="E37" i="1" s="1"/>
  <c r="E34" i="1"/>
  <c r="F31" i="13"/>
  <c r="E35" i="1" s="1"/>
  <c r="F42" i="11"/>
  <c r="E33" i="1" s="1"/>
  <c r="F39" i="10"/>
  <c r="E32" i="1" s="1"/>
  <c r="F41" i="4"/>
  <c r="E30" i="1" s="1"/>
  <c r="F42" i="7"/>
  <c r="E29" i="1" s="1"/>
  <c r="F43" i="6"/>
  <c r="E28" i="1" s="1"/>
  <c r="F42" i="5"/>
  <c r="E27" i="1" s="1"/>
  <c r="F43" i="3"/>
  <c r="E26" i="1" s="1"/>
  <c r="E36" i="1"/>
  <c r="A9" i="2"/>
  <c r="F36" i="2" l="1"/>
  <c r="F39" i="2"/>
  <c r="F40" i="2"/>
  <c r="F41" i="2"/>
  <c r="F42" i="2" l="1"/>
  <c r="F28" i="2"/>
  <c r="F34" i="2"/>
  <c r="F32" i="2"/>
  <c r="F26" i="2"/>
  <c r="A59" i="2" l="1"/>
  <c r="A19" i="2"/>
  <c r="A17" i="2"/>
  <c r="F27" i="2" l="1"/>
  <c r="F37" i="2" l="1"/>
  <c r="F31" i="2"/>
  <c r="F30" i="2"/>
  <c r="F35" i="2"/>
  <c r="F33" i="2"/>
  <c r="F29" i="2"/>
  <c r="F43" i="2" l="1"/>
  <c r="E25" i="1"/>
  <c r="E39" i="1" s="1"/>
</calcChain>
</file>

<file path=xl/sharedStrings.xml><?xml version="1.0" encoding="utf-8"?>
<sst xmlns="http://schemas.openxmlformats.org/spreadsheetml/2006/main" count="872" uniqueCount="106">
  <si>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</si>
  <si>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</si>
  <si>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</si>
  <si>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</si>
  <si>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</si>
  <si>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</si>
  <si>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</si>
  <si>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ME</t>
  </si>
  <si>
    <t>Količina*</t>
  </si>
  <si>
    <t>1.</t>
  </si>
  <si>
    <t>2.</t>
  </si>
  <si>
    <t>3.</t>
  </si>
  <si>
    <t>4.</t>
  </si>
  <si>
    <t>m2</t>
  </si>
  <si>
    <t>5.</t>
  </si>
  <si>
    <t>6.</t>
  </si>
  <si>
    <t>7.</t>
  </si>
  <si>
    <t>m1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</si>
  <si>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</si>
  <si>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</si>
  <si>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</si>
  <si>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</si>
  <si>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</si>
  <si>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</si>
  <si>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</si>
  <si>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</si>
  <si>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</si>
  <si>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ura</t>
  </si>
  <si>
    <t>kos</t>
  </si>
  <si>
    <t>Ponudbeni predračun za SKLOP 1:</t>
  </si>
  <si>
    <t>Postavka dela</t>
  </si>
  <si>
    <t>Cena/ME v € brez DDV</t>
  </si>
  <si>
    <t xml:space="preserve">ocenjevanju ponudb. Naročnik se s tem javnim naročilom ne zavezuje, da bo v času trajanja okvirnega </t>
  </si>
  <si>
    <t>sporazuma naročil navedene storitve v navedenem obsegu.</t>
  </si>
  <si>
    <t>navedene količine del v navedenem obsegu.</t>
  </si>
  <si>
    <t>Pluženje cest širine nad 3,5 m</t>
  </si>
  <si>
    <t>Pluženje parkirišč</t>
  </si>
  <si>
    <t>Posipanje pločnikov širine do 1,5 m v času sneženja in po sneženju</t>
  </si>
  <si>
    <t>Pluženje cest z istočasnim posipanjem širine do 3,5 m</t>
  </si>
  <si>
    <t>Pluženje cest širine do 3,5 m</t>
  </si>
  <si>
    <t>Pluženje pločnikov širine do 1,5 m</t>
  </si>
  <si>
    <t>Posipanje cest širine do 3,5 m</t>
  </si>
  <si>
    <t>Posipanje parkirišč</t>
  </si>
  <si>
    <t>Pluženje cest z istočasnim posipanjem širine nad 3,5 m</t>
  </si>
  <si>
    <t>Posipanje cest širine nad 3,5 m</t>
  </si>
  <si>
    <t>Delavec pri odvozu snega in pospravljanju polomljenih vej (žled, neurja)</t>
  </si>
  <si>
    <t>Nakladač</t>
  </si>
  <si>
    <t>Motorna žaga</t>
  </si>
  <si>
    <t>Postavitev snežnih kolov in odstranitev po zaključku zimske sezone</t>
  </si>
  <si>
    <t>Čiščenje snega pred ekološkimi otoki</t>
  </si>
  <si>
    <t>Vozilo s šoferjem za odvozu snega in pospravljane polomljenih vej (žled, neurja)</t>
  </si>
  <si>
    <t>* Ponudnik poda ceno le za izvedbo del, posipni material in snežne kole priskrbi naročnik.</t>
  </si>
  <si>
    <t>Ponudbeni predračun za SKLOP 7:</t>
  </si>
  <si>
    <t>Ponudbeni predračun za SKLOP 8:</t>
  </si>
  <si>
    <t>Ponudbeni predračun za SKLOP 6:</t>
  </si>
  <si>
    <t>Ponudbeni predračun za SKLOP 5:</t>
  </si>
  <si>
    <t>Ponudbeni predračun za SKLOP 4:</t>
  </si>
  <si>
    <t>Ponudbeni predračun za SKLOP 3:</t>
  </si>
  <si>
    <t>Ponudbeni predračun za SKLOP 2:</t>
  </si>
  <si>
    <t>Ponudbeni predračun za SKLOP 9:</t>
  </si>
  <si>
    <t>Ponudbeni predračun za SKLOP 10:</t>
  </si>
  <si>
    <t>Ponudbeni predračun za SKLOP 11:</t>
  </si>
  <si>
    <t>Ponudbeni predračun za SKLOP 12:</t>
  </si>
  <si>
    <t>Ponudbeni predračun za SKLOP 13:</t>
  </si>
  <si>
    <t>Drenov Grič in Lesno Brdo</t>
  </si>
  <si>
    <t>Zaplana</t>
  </si>
  <si>
    <t>Vrhnika-Breg, Lošca, Mirke in Stara Vrhnika</t>
  </si>
  <si>
    <t>Sinja Gorica in Blatna Brezovica</t>
  </si>
  <si>
    <t>Verd</t>
  </si>
  <si>
    <t>Ligojna</t>
  </si>
  <si>
    <t>Podlipa in Smrečje</t>
  </si>
  <si>
    <t>Pokojišče, Padež in Zavrh</t>
  </si>
  <si>
    <t>Bevke</t>
  </si>
  <si>
    <t>Cesta Verd-Pokojišče</t>
  </si>
  <si>
    <t>Makedami na Vrhniki</t>
  </si>
  <si>
    <t>Parkirišča na Vrhniki</t>
  </si>
  <si>
    <t>Nakladanje in odvoz snega na Vrhniki</t>
  </si>
  <si>
    <t>Pločniki-široki</t>
  </si>
  <si>
    <t>količina</t>
  </si>
  <si>
    <t>Pluženje pločnikov širine do 2,0 m, ter čiščenje uvozov in prehodov z upoštevano ročno pomočjo</t>
  </si>
  <si>
    <t>Posipanje pločnikov širine do 2,0 m v času sneženja in po sneženju</t>
  </si>
  <si>
    <t>Nalaganje snega z rovokopačem</t>
  </si>
  <si>
    <t>Odvoz snega s kamionom velikosti kesona nad 7 m3</t>
  </si>
  <si>
    <t>Nalaganje snega z nakladačem z žlico od 1,5 do 2 m3</t>
  </si>
  <si>
    <t>Ponudbeni predračun za SKLOP 14:</t>
  </si>
  <si>
    <t>Naziv sklopa</t>
  </si>
  <si>
    <t>Št.</t>
  </si>
  <si>
    <t>Žig in podpis ponudnik :</t>
  </si>
  <si>
    <t>* Ponudnik mora ponuditi izvedbo vseh storitev.</t>
  </si>
  <si>
    <t>* Naročnik bo vse ponudnike, ki ne bodo ponudili izvedbe vseh storitev, izločil iz ocenjevanja.</t>
  </si>
  <si>
    <t xml:space="preserve">* Naročnik se s tem javnim naročilom ne zavezuje, da bo v času trajanja okvirnega sporazuma naročil </t>
  </si>
  <si>
    <t>PK delavec</t>
  </si>
  <si>
    <t>Razvoz obcestnih zabojnikov za posipni material, ter pospravljanje in čiščenje po zaključku zimske sezone</t>
  </si>
  <si>
    <t>Polnjenje obcestnih zabojnikov za posipni material</t>
  </si>
  <si>
    <t xml:space="preserve">* Ocenjen obseg storitev je zgolj informativnega značaja in bo pomagali naročniku pri objektivnem </t>
  </si>
  <si>
    <t>Obr - 4</t>
  </si>
  <si>
    <t xml:space="preserve">* Ponudnik svoji ponudbi predloži predračun v tiskani obliki (datoteka Excel) in na CD-ju. Ocenjuje se </t>
  </si>
  <si>
    <t>posamezen sklop v celoti.</t>
  </si>
  <si>
    <t>Datum: 29. 6. 2016</t>
  </si>
  <si>
    <t xml:space="preserve">REKAPITULACIJA: </t>
  </si>
  <si>
    <t>Izvajanje zimske službe v občini VRHNIKA za obdobje od 1.11.2016 do 30.4.2018</t>
  </si>
  <si>
    <t>št. sezon</t>
  </si>
  <si>
    <t>izvedba</t>
  </si>
  <si>
    <t>Ponovna postavitev podrtih ali zamenjava poškodovanih snežnih kolov med zimsko sezono</t>
  </si>
  <si>
    <t>17.</t>
  </si>
  <si>
    <t>Številka: 4162-0002/2016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</si>
</sst>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164" fontId="1" fillId="0" borderId="1" xfId="0" applyNumberFormat="1" applyFont="1" applyBorder="1" applyAlignment="1" applyProtection="1">
      <alignment horizontal="right" indent="1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 indent="1"/>
    </xf>
    <xf numFmtId="164" fontId="1" fillId="0" borderId="0" xfId="0" applyNumberFormat="1" applyFont="1" applyAlignment="1" applyProtection="1">
      <alignment horizontal="right" indent="1"/>
    </xf>
    <xf numFmtId="0" fontId="2" fillId="0" borderId="0" xfId="0" applyFont="1" applyAlignment="1" applyProtection="1">
      <alignment vertical="top"/>
    </xf>
    <xf numFmtId="0" fontId="1" fillId="0" borderId="0" xfId="0" applyFont="1" applyProtection="1"/>
    <xf numFmtId="0" fontId="1" fillId="0" borderId="7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 wrapText="1"/>
    </xf>
    <xf numFmtId="4" fontId="1" fillId="0" borderId="7" xfId="0" applyNumberFormat="1" applyFont="1" applyBorder="1" applyAlignment="1" applyProtection="1">
      <alignment horizontal="right" indent="1"/>
    </xf>
    <xf numFmtId="0" fontId="1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right" indent="1"/>
    </xf>
    <xf numFmtId="164" fontId="1" fillId="0" borderId="6" xfId="0" applyNumberFormat="1" applyFont="1" applyBorder="1" applyAlignment="1" applyProtection="1">
      <alignment horizontal="right" indent="1"/>
    </xf>
    <xf numFmtId="0" fontId="2" fillId="0" borderId="0" xfId="0" applyFont="1" applyAlignment="1" applyProtection="1">
      <alignment horizontal="right" vertical="top" wrapText="1"/>
    </xf>
    <xf numFmtId="164" fontId="2" fillId="0" borderId="0" xfId="0" applyNumberFormat="1" applyFont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 indent="1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4" fillId="0" borderId="0" xfId="0" applyFont="1" applyProtection="1"/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inden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64" fontId="1" fillId="0" borderId="0" xfId="0" applyNumberFormat="1" applyFont="1" applyAlignment="1" applyProtection="1">
      <alignment horizontal="left"/>
    </xf>
    <xf numFmtId="14" fontId="1" fillId="0" borderId="0" xfId="0" applyNumberFormat="1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indent="1"/>
    </xf>
    <xf numFmtId="165" fontId="1" fillId="0" borderId="1" xfId="0" applyNumberFormat="1" applyFont="1" applyBorder="1" applyAlignment="1" applyProtection="1">
      <alignment horizontal="right" indent="1"/>
    </xf>
    <xf numFmtId="4" fontId="1" fillId="0" borderId="1" xfId="0" applyNumberFormat="1" applyFont="1" applyBorder="1" applyAlignment="1" applyProtection="1">
      <alignment horizontal="right" indent="1"/>
    </xf>
    <xf numFmtId="164" fontId="1" fillId="0" borderId="5" xfId="0" applyNumberFormat="1" applyFont="1" applyBorder="1" applyAlignment="1" applyProtection="1">
      <alignment horizontal="right" indent="1"/>
      <protection locked="0"/>
    </xf>
    <xf numFmtId="4" fontId="1" fillId="0" borderId="5" xfId="0" applyNumberFormat="1" applyFont="1" applyBorder="1" applyAlignment="1" applyProtection="1">
      <alignment horizontal="right" indent="1"/>
    </xf>
    <xf numFmtId="0" fontId="1" fillId="0" borderId="5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top" indent="1"/>
    </xf>
    <xf numFmtId="4" fontId="2" fillId="0" borderId="4" xfId="0" applyNumberFormat="1" applyFont="1" applyBorder="1" applyAlignment="1" applyProtection="1">
      <alignment horizontal="right" indent="1"/>
    </xf>
    <xf numFmtId="0" fontId="5" fillId="0" borderId="1" xfId="0" applyFont="1" applyBorder="1" applyAlignment="1" applyProtection="1">
      <alignment vertical="top"/>
    </xf>
    <xf numFmtId="0" fontId="1" fillId="0" borderId="0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2" fillId="0" borderId="0" xfId="0" applyFont="1" applyFill="1" applyProtection="1"/>
    <xf numFmtId="4" fontId="1" fillId="0" borderId="0" xfId="0" applyNumberFormat="1" applyFont="1" applyFill="1" applyAlignment="1" applyProtection="1">
      <alignment horizontal="right" indent="1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8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 vertical="top" indent="2"/>
    </xf>
    <xf numFmtId="0" fontId="5" fillId="0" borderId="2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14" fontId="1" fillId="0" borderId="6" xfId="0" applyNumberFormat="1" applyFont="1" applyBorder="1" applyAlignment="1" applyProtection="1">
      <alignment horizontal="left" vertical="top"/>
      <protection locked="0"/>
    </xf>
    <xf numFmtId="4" fontId="6" fillId="0" borderId="1" xfId="0" applyNumberFormat="1" applyFont="1" applyBorder="1" applyAlignment="1" applyProtection="1">
      <alignment horizontal="right" vertical="top" indent="2"/>
    </xf>
    <xf numFmtId="0" fontId="6" fillId="0" borderId="2" xfId="0" applyFont="1" applyBorder="1" applyAlignment="1" applyProtection="1">
      <alignment horizontal="right" vertical="top"/>
    </xf>
    <xf numFmtId="0" fontId="6" fillId="0" borderId="3" xfId="0" applyFont="1" applyBorder="1" applyAlignment="1" applyProtection="1">
      <alignment horizontal="right" vertical="top"/>
    </xf>
    <xf numFmtId="0" fontId="6" fillId="0" borderId="4" xfId="0" applyFont="1" applyBorder="1" applyAlignment="1" applyProtection="1">
      <alignment horizontal="right" vertical="top"/>
    </xf>
    <xf numFmtId="14" fontId="1" fillId="0" borderId="6" xfId="0" applyNumberFormat="1" applyFont="1" applyBorder="1" applyAlignment="1" applyProtection="1">
      <alignment horizontal="left" vertical="top"/>
    </xf>
    <xf numFmtId="0" fontId="2" fillId="0" borderId="6" xfId="0" applyNumberFormat="1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4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57"/>
  <sheetViews>
    <sheetView tabSelected="1" topLeftCell="A34" zoomScaleNormal="100" workbookViewId="0">
      <selection activeCell="A15" sqref="A15:E15"/>
    </sheetView>
  </sheetViews>
  <sheetFormatPr defaultRowHeight="12.75" x14ac:dyDescent="0.2"/>
  <cols>
    <col min="1" max="1" width="4.7109375" style="7" customWidth="1"/>
    <col min="2" max="2" width="30.7109375" style="7" customWidth="1"/>
    <col min="3" max="3" width="4.7109375" style="7" customWidth="1"/>
    <col min="4" max="6" width="11.7109375" style="7" customWidth="1"/>
    <col min="7" max="7" width="10.7109375" style="7" customWidth="1"/>
    <col min="8" max="8" width="2.7109375" style="7" customWidth="1"/>
    <col min="9" max="16384" width="9.140625" style="7"/>
  </cols>
  <sheetData>
    <row r="9" spans="1:7" x14ac:dyDescent="0.2">
      <c r="A9" s="11" t="s">
        <v>105</v>
      </c>
      <c r="B9" s="11"/>
      <c r="C9" s="11"/>
      <c r="G9" s="61" t="s">
        <v>95</v>
      </c>
    </row>
    <row r="10" spans="1:7" x14ac:dyDescent="0.2">
      <c r="A10" s="11" t="s">
        <v>98</v>
      </c>
      <c r="B10" s="11"/>
      <c r="C10" s="11"/>
    </row>
    <row r="11" spans="1:7" x14ac:dyDescent="0.2">
      <c r="A11" s="11"/>
      <c r="B11" s="11"/>
      <c r="C11" s="11"/>
    </row>
    <row r="13" spans="1:7" x14ac:dyDescent="0.2">
      <c r="A13" s="11" t="s">
        <v>4</v>
      </c>
      <c r="B13" s="11"/>
      <c r="C13" s="11"/>
      <c r="D13" s="4"/>
      <c r="E13" s="4"/>
      <c r="F13" s="5"/>
      <c r="G13" s="4"/>
    </row>
    <row r="14" spans="1:7" x14ac:dyDescent="0.2">
      <c r="A14" s="11"/>
      <c r="B14" s="11"/>
      <c r="C14" s="11"/>
      <c r="D14" s="4"/>
      <c r="E14" s="4"/>
      <c r="F14" s="5"/>
      <c r="G14" s="4"/>
    </row>
    <row r="15" spans="1:7" x14ac:dyDescent="0.2">
      <c r="A15" s="79"/>
      <c r="B15" s="79"/>
      <c r="C15" s="79"/>
      <c r="D15" s="79"/>
      <c r="E15" s="79"/>
      <c r="F15" s="5"/>
      <c r="G15" s="4"/>
    </row>
    <row r="16" spans="1:7" x14ac:dyDescent="0.2">
      <c r="A16" s="8"/>
      <c r="B16" s="8"/>
      <c r="C16" s="8"/>
      <c r="D16" s="10"/>
      <c r="E16" s="10"/>
      <c r="F16" s="5"/>
      <c r="G16" s="4"/>
    </row>
    <row r="17" spans="1:7" x14ac:dyDescent="0.2">
      <c r="A17" s="79"/>
      <c r="B17" s="79"/>
      <c r="C17" s="79"/>
      <c r="D17" s="79"/>
      <c r="E17" s="79"/>
      <c r="F17" s="5"/>
      <c r="G17" s="4"/>
    </row>
    <row r="20" spans="1:7" x14ac:dyDescent="0.2">
      <c r="A20" s="7" t="s">
        <v>99</v>
      </c>
    </row>
    <row r="21" spans="1:7" x14ac:dyDescent="0.2">
      <c r="A21" s="20" t="s">
        <v>100</v>
      </c>
    </row>
    <row r="24" spans="1:7" s="42" customFormat="1" x14ac:dyDescent="0.25">
      <c r="A24" s="45" t="s">
        <v>86</v>
      </c>
      <c r="B24" s="80" t="s">
        <v>85</v>
      </c>
      <c r="C24" s="81"/>
      <c r="D24" s="82"/>
      <c r="E24" s="83" t="s">
        <v>0</v>
      </c>
      <c r="F24" s="83"/>
    </row>
    <row r="25" spans="1:7" s="43" customFormat="1" ht="14.25" customHeight="1" x14ac:dyDescent="0.25">
      <c r="A25" s="59" t="s">
        <v>9</v>
      </c>
      <c r="B25" s="76" t="str">
        <f>'Sklop 1'!A13</f>
        <v>Drenov Grič in Lesno Brdo</v>
      </c>
      <c r="C25" s="77"/>
      <c r="D25" s="78"/>
      <c r="E25" s="75">
        <f>'Sklop 1'!F43</f>
        <v>0</v>
      </c>
      <c r="F25" s="75"/>
    </row>
    <row r="26" spans="1:7" s="43" customFormat="1" ht="14.25" customHeight="1" x14ac:dyDescent="0.25">
      <c r="A26" s="59" t="s">
        <v>10</v>
      </c>
      <c r="B26" s="76" t="str">
        <f>'Sklop 2'!A13</f>
        <v>Zaplana</v>
      </c>
      <c r="C26" s="77"/>
      <c r="D26" s="78"/>
      <c r="E26" s="75">
        <f>'Sklop 2'!F43</f>
        <v>0</v>
      </c>
      <c r="F26" s="75"/>
    </row>
    <row r="27" spans="1:7" s="43" customFormat="1" ht="14.25" customHeight="1" x14ac:dyDescent="0.25">
      <c r="A27" s="59" t="s">
        <v>11</v>
      </c>
      <c r="B27" s="76" t="str">
        <f>'Sklop 3'!A13</f>
        <v>Vrhnika-Breg, Lošca, Mirke in Stara Vrhnika</v>
      </c>
      <c r="C27" s="77"/>
      <c r="D27" s="78"/>
      <c r="E27" s="75">
        <f>'Sklop 3'!F42</f>
        <v>0</v>
      </c>
      <c r="F27" s="75"/>
    </row>
    <row r="28" spans="1:7" s="43" customFormat="1" ht="14.25" customHeight="1" x14ac:dyDescent="0.25">
      <c r="A28" s="59" t="s">
        <v>12</v>
      </c>
      <c r="B28" s="76" t="str">
        <f>'Sklop 4'!A13</f>
        <v>Sinja Gorica in Blatna Brezovica</v>
      </c>
      <c r="C28" s="77"/>
      <c r="D28" s="78"/>
      <c r="E28" s="75">
        <f>'Sklop 4'!F43</f>
        <v>0</v>
      </c>
      <c r="F28" s="75"/>
    </row>
    <row r="29" spans="1:7" s="43" customFormat="1" ht="14.25" customHeight="1" x14ac:dyDescent="0.25">
      <c r="A29" s="59" t="s">
        <v>14</v>
      </c>
      <c r="B29" s="76" t="str">
        <f>'Sklop 5'!A13</f>
        <v>Verd</v>
      </c>
      <c r="C29" s="77"/>
      <c r="D29" s="78"/>
      <c r="E29" s="75">
        <f>'Sklop 5'!F42</f>
        <v>0</v>
      </c>
      <c r="F29" s="75"/>
    </row>
    <row r="30" spans="1:7" s="43" customFormat="1" ht="14.25" customHeight="1" x14ac:dyDescent="0.25">
      <c r="A30" s="59" t="s">
        <v>15</v>
      </c>
      <c r="B30" s="76" t="str">
        <f>'Sklop 6'!A13</f>
        <v>Podlipa in Smrečje</v>
      </c>
      <c r="C30" s="77"/>
      <c r="D30" s="78"/>
      <c r="E30" s="75">
        <f>'Sklop 6'!F41</f>
        <v>0</v>
      </c>
      <c r="F30" s="75"/>
    </row>
    <row r="31" spans="1:7" s="43" customFormat="1" ht="14.25" customHeight="1" x14ac:dyDescent="0.25">
      <c r="A31" s="59" t="s">
        <v>16</v>
      </c>
      <c r="B31" s="76" t="str">
        <f>'Sklop 7'!A13</f>
        <v>Ligojna</v>
      </c>
      <c r="C31" s="77"/>
      <c r="D31" s="78"/>
      <c r="E31" s="75">
        <f>'Sklop 7'!F40</f>
        <v>0</v>
      </c>
      <c r="F31" s="75"/>
    </row>
    <row r="32" spans="1:7" s="43" customFormat="1" ht="14.25" customHeight="1" x14ac:dyDescent="0.25">
      <c r="A32" s="59" t="s">
        <v>18</v>
      </c>
      <c r="B32" s="76" t="str">
        <f>'Sklop 8'!A13</f>
        <v>Pokojišče, Padež in Zavrh</v>
      </c>
      <c r="C32" s="77"/>
      <c r="D32" s="78"/>
      <c r="E32" s="75">
        <f>'Sklop 8'!F39</f>
        <v>0</v>
      </c>
      <c r="F32" s="75"/>
    </row>
    <row r="33" spans="1:7" s="43" customFormat="1" ht="14.25" customHeight="1" x14ac:dyDescent="0.25">
      <c r="A33" s="59" t="s">
        <v>19</v>
      </c>
      <c r="B33" s="76" t="str">
        <f>'Sklop 9'!A13</f>
        <v>Bevke</v>
      </c>
      <c r="C33" s="77"/>
      <c r="D33" s="78"/>
      <c r="E33" s="75">
        <f>'Sklop 9'!F42</f>
        <v>0</v>
      </c>
      <c r="F33" s="75"/>
    </row>
    <row r="34" spans="1:7" s="43" customFormat="1" ht="14.25" customHeight="1" x14ac:dyDescent="0.25">
      <c r="A34" s="59" t="s">
        <v>20</v>
      </c>
      <c r="B34" s="76" t="str">
        <f>'Sklop 10'!A13</f>
        <v>Cesta Verd-Pokojišče</v>
      </c>
      <c r="C34" s="77"/>
      <c r="D34" s="78"/>
      <c r="E34" s="75">
        <f>'Sklop 10'!F35</f>
        <v>0</v>
      </c>
      <c r="F34" s="75"/>
    </row>
    <row r="35" spans="1:7" s="43" customFormat="1" ht="14.25" customHeight="1" x14ac:dyDescent="0.25">
      <c r="A35" s="59" t="s">
        <v>21</v>
      </c>
      <c r="B35" s="76" t="str">
        <f>'Sklop 11'!A13</f>
        <v>Makedami na Vrhniki</v>
      </c>
      <c r="C35" s="77"/>
      <c r="D35" s="78"/>
      <c r="E35" s="75">
        <f>'Sklop 11'!F31</f>
        <v>0</v>
      </c>
      <c r="F35" s="75"/>
    </row>
    <row r="36" spans="1:7" s="43" customFormat="1" ht="14.25" customHeight="1" x14ac:dyDescent="0.25">
      <c r="A36" s="59" t="s">
        <v>22</v>
      </c>
      <c r="B36" s="76" t="str">
        <f>'Sklop 12'!A13</f>
        <v>Parkirišča na Vrhniki</v>
      </c>
      <c r="C36" s="77"/>
      <c r="D36" s="78"/>
      <c r="E36" s="75">
        <f>'Sklop 12'!F27</f>
        <v>0</v>
      </c>
      <c r="F36" s="75"/>
    </row>
    <row r="37" spans="1:7" s="43" customFormat="1" ht="14.25" customHeight="1" x14ac:dyDescent="0.25">
      <c r="A37" s="59" t="s">
        <v>23</v>
      </c>
      <c r="B37" s="76" t="str">
        <f>'Sklop 13'!A13</f>
        <v>Pločniki-široki</v>
      </c>
      <c r="C37" s="77"/>
      <c r="D37" s="78"/>
      <c r="E37" s="75">
        <f>'Sklop 13'!F28</f>
        <v>0</v>
      </c>
      <c r="F37" s="75"/>
    </row>
    <row r="38" spans="1:7" s="43" customFormat="1" ht="14.25" customHeight="1" x14ac:dyDescent="0.25">
      <c r="A38" s="59" t="s">
        <v>24</v>
      </c>
      <c r="B38" s="76" t="str">
        <f>'Sklop 14'!A13</f>
        <v>Nakladanje in odvoz snega na Vrhniki</v>
      </c>
      <c r="C38" s="77"/>
      <c r="D38" s="78"/>
      <c r="E38" s="75">
        <f>+'Sklop 14'!F30</f>
        <v>0</v>
      </c>
      <c r="F38" s="75"/>
    </row>
    <row r="39" spans="1:7" s="44" customFormat="1" ht="14.25" customHeight="1" x14ac:dyDescent="0.25">
      <c r="A39" s="86" t="s">
        <v>1</v>
      </c>
      <c r="B39" s="87"/>
      <c r="C39" s="87"/>
      <c r="D39" s="88"/>
      <c r="E39" s="85">
        <f>SUM(E25:F38)</f>
        <v>0</v>
      </c>
      <c r="F39" s="85"/>
    </row>
    <row r="40" spans="1:7" s="20" customFormat="1" x14ac:dyDescent="0.2">
      <c r="A40" s="41"/>
      <c r="B40" s="41"/>
      <c r="C40" s="41"/>
      <c r="D40" s="24"/>
      <c r="E40" s="24"/>
    </row>
    <row r="41" spans="1:7" s="20" customFormat="1" x14ac:dyDescent="0.2">
      <c r="A41" s="41"/>
      <c r="B41" s="41"/>
      <c r="C41" s="41"/>
      <c r="D41" s="24"/>
      <c r="E41" s="24"/>
    </row>
    <row r="42" spans="1:7" x14ac:dyDescent="0.2">
      <c r="A42" s="7" t="s">
        <v>88</v>
      </c>
      <c r="B42" s="33"/>
      <c r="C42" s="3"/>
      <c r="D42" s="4"/>
      <c r="E42" s="5"/>
      <c r="F42" s="4"/>
    </row>
    <row r="43" spans="1:7" x14ac:dyDescent="0.2">
      <c r="A43" s="7" t="s">
        <v>89</v>
      </c>
      <c r="B43" s="33"/>
      <c r="C43" s="3"/>
      <c r="D43" s="4"/>
      <c r="E43" s="5"/>
      <c r="F43" s="4"/>
    </row>
    <row r="44" spans="1:7" s="35" customFormat="1" x14ac:dyDescent="0.2">
      <c r="A44" s="32" t="s">
        <v>51</v>
      </c>
      <c r="B44" s="34"/>
      <c r="C44" s="34"/>
      <c r="D44" s="34"/>
      <c r="E44" s="34"/>
      <c r="F44" s="34"/>
      <c r="G44" s="34"/>
    </row>
    <row r="45" spans="1:7" s="35" customFormat="1" x14ac:dyDescent="0.2">
      <c r="A45" s="34" t="s">
        <v>94</v>
      </c>
      <c r="B45" s="34"/>
      <c r="C45" s="34"/>
      <c r="D45" s="34"/>
      <c r="E45" s="34"/>
      <c r="F45" s="34"/>
      <c r="G45" s="34"/>
    </row>
    <row r="46" spans="1:7" s="35" customFormat="1" x14ac:dyDescent="0.2">
      <c r="A46" s="34" t="s">
        <v>32</v>
      </c>
      <c r="B46" s="36"/>
      <c r="C46" s="37"/>
      <c r="D46" s="38"/>
      <c r="E46" s="38"/>
      <c r="F46" s="38"/>
      <c r="G46" s="39"/>
    </row>
    <row r="47" spans="1:7" s="35" customFormat="1" x14ac:dyDescent="0.2">
      <c r="A47" s="34" t="s">
        <v>33</v>
      </c>
      <c r="B47" s="36"/>
      <c r="C47" s="37"/>
      <c r="D47" s="38"/>
      <c r="E47" s="38"/>
      <c r="F47" s="38"/>
      <c r="G47" s="39"/>
    </row>
    <row r="48" spans="1:7" x14ac:dyDescent="0.2">
      <c r="A48" s="7" t="s">
        <v>90</v>
      </c>
      <c r="B48" s="2"/>
      <c r="C48" s="3"/>
      <c r="D48" s="4"/>
      <c r="E48" s="5"/>
      <c r="F48" s="4"/>
    </row>
    <row r="49" spans="1:7" x14ac:dyDescent="0.2">
      <c r="A49" s="7" t="s">
        <v>34</v>
      </c>
      <c r="B49" s="2"/>
      <c r="C49" s="3"/>
      <c r="D49" s="4"/>
      <c r="E49" s="5"/>
      <c r="F49" s="4"/>
    </row>
    <row r="50" spans="1:7" x14ac:dyDescent="0.2">
      <c r="A50" s="7" t="s">
        <v>96</v>
      </c>
      <c r="D50" s="4"/>
    </row>
    <row r="51" spans="1:7" x14ac:dyDescent="0.2">
      <c r="A51" s="7" t="s">
        <v>97</v>
      </c>
      <c r="D51" s="4"/>
    </row>
    <row r="55" spans="1:7" x14ac:dyDescent="0.2">
      <c r="A55" s="11" t="s">
        <v>2</v>
      </c>
      <c r="B55" s="11"/>
      <c r="C55" s="11"/>
      <c r="D55" s="46" t="s">
        <v>87</v>
      </c>
      <c r="E55" s="46"/>
      <c r="F55" s="4"/>
    </row>
    <row r="56" spans="1:7" x14ac:dyDescent="0.2">
      <c r="A56" s="11"/>
      <c r="B56" s="11"/>
      <c r="C56" s="11"/>
      <c r="D56" s="5"/>
      <c r="E56" s="5"/>
      <c r="F56" s="4"/>
    </row>
    <row r="57" spans="1:7" ht="12.75" customHeight="1" x14ac:dyDescent="0.2">
      <c r="A57" s="84"/>
      <c r="B57" s="84"/>
      <c r="C57" s="47"/>
      <c r="D57" s="16"/>
      <c r="E57" s="16"/>
      <c r="F57" s="15"/>
      <c r="G57" s="60"/>
    </row>
  </sheetData>
  <sheetProtection password="C5C0" sheet="1" objects="1" scenarios="1" selectLockedCells="1"/>
  <mergeCells count="35">
    <mergeCell ref="B27:D27"/>
    <mergeCell ref="B28:D28"/>
    <mergeCell ref="B29:D29"/>
    <mergeCell ref="E26:F26"/>
    <mergeCell ref="B37:D37"/>
    <mergeCell ref="B30:D30"/>
    <mergeCell ref="B31:D31"/>
    <mergeCell ref="B32:D32"/>
    <mergeCell ref="B33:D33"/>
    <mergeCell ref="B34:D34"/>
    <mergeCell ref="E33:F33"/>
    <mergeCell ref="E34:F34"/>
    <mergeCell ref="E35:F35"/>
    <mergeCell ref="A57:B57"/>
    <mergeCell ref="E39:F39"/>
    <mergeCell ref="A39:D39"/>
    <mergeCell ref="B35:D35"/>
    <mergeCell ref="E36:F36"/>
    <mergeCell ref="B36:D36"/>
    <mergeCell ref="E25:F25"/>
    <mergeCell ref="B38:D38"/>
    <mergeCell ref="A15:E15"/>
    <mergeCell ref="A17:E17"/>
    <mergeCell ref="B24:D24"/>
    <mergeCell ref="E37:F37"/>
    <mergeCell ref="E38:F38"/>
    <mergeCell ref="E24:F24"/>
    <mergeCell ref="E27:F27"/>
    <mergeCell ref="E28:F28"/>
    <mergeCell ref="E29:F29"/>
    <mergeCell ref="E30:F30"/>
    <mergeCell ref="E31:F31"/>
    <mergeCell ref="E32:F32"/>
    <mergeCell ref="B25:D25"/>
    <mergeCell ref="B26:D26"/>
  </mergeCells>
  <pageMargins left="1.1023622047244095" right="0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63"/>
  <sheetViews>
    <sheetView topLeftCell="A11" zoomScaleNormal="100" workbookViewId="0">
      <selection activeCell="E39" sqref="E39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62" customWidth="1"/>
    <col min="9" max="9" width="0" style="7" hidden="1" customWidth="1"/>
    <col min="10" max="10" width="0" style="67" hidden="1" customWidth="1"/>
    <col min="11" max="11" width="0" style="7" hidden="1" customWidth="1"/>
    <col min="12" max="16384" width="9.140625" style="7"/>
  </cols>
  <sheetData>
    <row r="9" spans="1:10" x14ac:dyDescent="0.2">
      <c r="A9" s="11" t="str">
        <f>REKAPITULACIJA!A9</f>
        <v>Številka: 4162-0002/2016</v>
      </c>
      <c r="G9" s="61" t="s">
        <v>95</v>
      </c>
      <c r="H9" s="40"/>
    </row>
    <row r="10" spans="1:10" x14ac:dyDescent="0.2">
      <c r="A10" s="11" t="str">
        <f>REKAPITULACIJA!A10</f>
        <v>Datum: 29. 6. 2016</v>
      </c>
    </row>
    <row r="12" spans="1:10" x14ac:dyDescent="0.2">
      <c r="A12" s="11" t="s">
        <v>59</v>
      </c>
    </row>
    <row r="13" spans="1:10" s="20" customFormat="1" x14ac:dyDescent="0.2">
      <c r="A13" s="6" t="s">
        <v>72</v>
      </c>
      <c r="B13" s="21"/>
      <c r="C13" s="22"/>
      <c r="D13" s="19"/>
      <c r="E13" s="18"/>
      <c r="F13" s="19"/>
      <c r="H13" s="63"/>
      <c r="J13" s="68"/>
    </row>
    <row r="15" spans="1:10" x14ac:dyDescent="0.2">
      <c r="A15" s="11" t="s">
        <v>4</v>
      </c>
    </row>
    <row r="17" spans="1:11" x14ac:dyDescent="0.2">
      <c r="A17" s="90">
        <f>REKAPITULACIJA!A15</f>
        <v>0</v>
      </c>
      <c r="B17" s="90"/>
      <c r="C17" s="90"/>
      <c r="D17" s="90"/>
      <c r="E17" s="90"/>
      <c r="F17" s="5"/>
      <c r="G17" s="4"/>
      <c r="H17" s="64"/>
    </row>
    <row r="18" spans="1:11" x14ac:dyDescent="0.2">
      <c r="A18" s="8"/>
      <c r="B18" s="8"/>
      <c r="C18" s="9"/>
      <c r="D18" s="10"/>
      <c r="E18" s="10"/>
      <c r="F18" s="5"/>
      <c r="G18" s="4"/>
      <c r="H18" s="64"/>
    </row>
    <row r="19" spans="1:11" x14ac:dyDescent="0.2">
      <c r="A19" s="90">
        <f>REKAPITULACIJA!A17</f>
        <v>0</v>
      </c>
      <c r="B19" s="90"/>
      <c r="C19" s="90"/>
      <c r="D19" s="90"/>
      <c r="E19" s="90"/>
      <c r="F19" s="5"/>
      <c r="G19" s="4"/>
      <c r="H19" s="64"/>
    </row>
    <row r="22" spans="1:11" s="20" customFormat="1" ht="12.75" customHeight="1" x14ac:dyDescent="0.2">
      <c r="A22" s="6"/>
      <c r="B22" s="17" t="s">
        <v>5</v>
      </c>
      <c r="C22" s="91"/>
      <c r="D22" s="91"/>
      <c r="E22" s="18"/>
      <c r="F22" s="19"/>
      <c r="H22" s="63"/>
      <c r="J22" s="68"/>
    </row>
    <row r="23" spans="1:11" s="20" customFormat="1" x14ac:dyDescent="0.2">
      <c r="A23" s="6"/>
      <c r="B23" s="17"/>
      <c r="C23" s="23"/>
      <c r="D23" s="24"/>
      <c r="E23" s="18"/>
      <c r="F23" s="19"/>
      <c r="H23" s="63"/>
      <c r="J23" s="68"/>
    </row>
    <row r="24" spans="1:11" x14ac:dyDescent="0.2">
      <c r="K24" s="20" t="s">
        <v>101</v>
      </c>
    </row>
    <row r="25" spans="1:11" s="20" customFormat="1" ht="25.5" x14ac:dyDescent="0.2">
      <c r="A25" s="25" t="s">
        <v>6</v>
      </c>
      <c r="B25" s="25" t="s">
        <v>30</v>
      </c>
      <c r="C25" s="25" t="s">
        <v>7</v>
      </c>
      <c r="D25" s="26" t="s">
        <v>8</v>
      </c>
      <c r="E25" s="27" t="s">
        <v>31</v>
      </c>
      <c r="F25" s="26" t="s">
        <v>0</v>
      </c>
      <c r="H25" s="63"/>
      <c r="I25" s="20" t="s">
        <v>78</v>
      </c>
      <c r="J25" s="68" t="s">
        <v>102</v>
      </c>
      <c r="K25" s="20">
        <v>2</v>
      </c>
    </row>
    <row r="26" spans="1:11" x14ac:dyDescent="0.2">
      <c r="A26" s="28" t="s">
        <v>9</v>
      </c>
      <c r="B26" s="29" t="s">
        <v>39</v>
      </c>
      <c r="C26" s="30" t="s">
        <v>17</v>
      </c>
      <c r="D26" s="51">
        <f>I26*J26*$K$25</f>
        <v>67410</v>
      </c>
      <c r="E26" s="1"/>
      <c r="F26" s="52">
        <f t="shared" ref="F26" si="0">ROUND(D26*E26,2)</f>
        <v>0</v>
      </c>
      <c r="I26" s="7">
        <v>6741</v>
      </c>
      <c r="J26" s="67">
        <v>5</v>
      </c>
      <c r="K26" s="60"/>
    </row>
    <row r="27" spans="1:11" x14ac:dyDescent="0.2">
      <c r="A27" s="31" t="s">
        <v>10</v>
      </c>
      <c r="B27" s="29" t="s">
        <v>35</v>
      </c>
      <c r="C27" s="30" t="s">
        <v>17</v>
      </c>
      <c r="D27" s="51">
        <f t="shared" ref="D27:D41" si="1">I27*J27*$K$25</f>
        <v>3000</v>
      </c>
      <c r="E27" s="1"/>
      <c r="F27" s="52">
        <f>ROUND(D27*E27,2)</f>
        <v>0</v>
      </c>
      <c r="I27" s="7">
        <v>300</v>
      </c>
      <c r="J27" s="67">
        <v>5</v>
      </c>
    </row>
    <row r="28" spans="1:11" x14ac:dyDescent="0.2">
      <c r="A28" s="31" t="s">
        <v>11</v>
      </c>
      <c r="B28" s="29" t="s">
        <v>41</v>
      </c>
      <c r="C28" s="30" t="s">
        <v>17</v>
      </c>
      <c r="D28" s="51">
        <f t="shared" si="1"/>
        <v>269640</v>
      </c>
      <c r="E28" s="1"/>
      <c r="F28" s="52">
        <f t="shared" ref="F28:F33" si="2">ROUND(D28*E28,2)</f>
        <v>0</v>
      </c>
      <c r="I28" s="7">
        <v>6741</v>
      </c>
      <c r="J28" s="67">
        <v>20</v>
      </c>
    </row>
    <row r="29" spans="1:11" x14ac:dyDescent="0.2">
      <c r="A29" s="31" t="s">
        <v>12</v>
      </c>
      <c r="B29" s="29" t="s">
        <v>44</v>
      </c>
      <c r="C29" s="30" t="s">
        <v>17</v>
      </c>
      <c r="D29" s="51">
        <f t="shared" si="1"/>
        <v>12000</v>
      </c>
      <c r="E29" s="1"/>
      <c r="F29" s="52">
        <f t="shared" si="2"/>
        <v>0</v>
      </c>
      <c r="I29" s="7">
        <v>300</v>
      </c>
      <c r="J29" s="67">
        <v>20</v>
      </c>
    </row>
    <row r="30" spans="1:11" ht="25.5" x14ac:dyDescent="0.2">
      <c r="A30" s="31" t="s">
        <v>14</v>
      </c>
      <c r="B30" s="29" t="s">
        <v>38</v>
      </c>
      <c r="C30" s="30" t="s">
        <v>17</v>
      </c>
      <c r="D30" s="51">
        <f t="shared" si="1"/>
        <v>202230</v>
      </c>
      <c r="E30" s="1"/>
      <c r="F30" s="52">
        <f>ROUND(D30*E30,2)</f>
        <v>0</v>
      </c>
      <c r="I30" s="7">
        <v>6741</v>
      </c>
      <c r="J30" s="67">
        <v>15</v>
      </c>
    </row>
    <row r="31" spans="1:11" ht="25.5" x14ac:dyDescent="0.2">
      <c r="A31" s="31" t="s">
        <v>15</v>
      </c>
      <c r="B31" s="29" t="s">
        <v>43</v>
      </c>
      <c r="C31" s="30" t="s">
        <v>17</v>
      </c>
      <c r="D31" s="51">
        <f t="shared" si="1"/>
        <v>9000</v>
      </c>
      <c r="E31" s="1"/>
      <c r="F31" s="52">
        <f>ROUND(D31*E31,2)</f>
        <v>0</v>
      </c>
      <c r="I31" s="7">
        <v>300</v>
      </c>
      <c r="J31" s="67">
        <v>15</v>
      </c>
    </row>
    <row r="32" spans="1:11" x14ac:dyDescent="0.2">
      <c r="A32" s="31" t="s">
        <v>16</v>
      </c>
      <c r="B32" s="29" t="s">
        <v>40</v>
      </c>
      <c r="C32" s="30" t="s">
        <v>17</v>
      </c>
      <c r="D32" s="51">
        <f t="shared" si="1"/>
        <v>12000</v>
      </c>
      <c r="E32" s="1"/>
      <c r="F32" s="52">
        <f>ROUND(D32*E32,2)</f>
        <v>0</v>
      </c>
      <c r="I32" s="7">
        <v>300</v>
      </c>
      <c r="J32" s="67">
        <v>20</v>
      </c>
    </row>
    <row r="33" spans="1:11" ht="25.5" x14ac:dyDescent="0.2">
      <c r="A33" s="31" t="s">
        <v>18</v>
      </c>
      <c r="B33" s="29" t="s">
        <v>37</v>
      </c>
      <c r="C33" s="30" t="s">
        <v>17</v>
      </c>
      <c r="D33" s="51">
        <f t="shared" si="1"/>
        <v>18000</v>
      </c>
      <c r="E33" s="1"/>
      <c r="F33" s="52">
        <f t="shared" si="2"/>
        <v>0</v>
      </c>
      <c r="I33" s="7">
        <v>300</v>
      </c>
      <c r="J33" s="67">
        <v>30</v>
      </c>
    </row>
    <row r="34" spans="1:11" x14ac:dyDescent="0.2">
      <c r="A34" s="31" t="s">
        <v>19</v>
      </c>
      <c r="B34" s="29" t="s">
        <v>36</v>
      </c>
      <c r="C34" s="30" t="s">
        <v>13</v>
      </c>
      <c r="D34" s="51">
        <f t="shared" si="1"/>
        <v>48320</v>
      </c>
      <c r="E34" s="1"/>
      <c r="F34" s="52">
        <f>ROUND(D34*E34,2)</f>
        <v>0</v>
      </c>
      <c r="I34" s="7">
        <v>1208</v>
      </c>
      <c r="J34" s="67">
        <v>20</v>
      </c>
    </row>
    <row r="35" spans="1:11" x14ac:dyDescent="0.2">
      <c r="A35" s="31" t="s">
        <v>20</v>
      </c>
      <c r="B35" s="29" t="s">
        <v>42</v>
      </c>
      <c r="C35" s="30" t="s">
        <v>13</v>
      </c>
      <c r="D35" s="51">
        <f t="shared" si="1"/>
        <v>72480</v>
      </c>
      <c r="E35" s="1"/>
      <c r="F35" s="52">
        <f>ROUND(D35*E35,2)</f>
        <v>0</v>
      </c>
      <c r="I35" s="7">
        <v>1208</v>
      </c>
      <c r="J35" s="67">
        <v>30</v>
      </c>
    </row>
    <row r="36" spans="1:11" ht="25.5" x14ac:dyDescent="0.2">
      <c r="A36" s="31" t="s">
        <v>21</v>
      </c>
      <c r="B36" s="29" t="s">
        <v>49</v>
      </c>
      <c r="C36" s="30" t="s">
        <v>28</v>
      </c>
      <c r="D36" s="51">
        <f t="shared" si="1"/>
        <v>300</v>
      </c>
      <c r="E36" s="1"/>
      <c r="F36" s="52">
        <f>ROUND(D36*E36,2)</f>
        <v>0</v>
      </c>
      <c r="I36" s="7">
        <v>10</v>
      </c>
      <c r="J36" s="67">
        <v>15</v>
      </c>
    </row>
    <row r="37" spans="1:11" ht="38.25" x14ac:dyDescent="0.2">
      <c r="A37" s="28" t="s">
        <v>22</v>
      </c>
      <c r="B37" s="29" t="s">
        <v>48</v>
      </c>
      <c r="C37" s="30" t="s">
        <v>28</v>
      </c>
      <c r="D37" s="51">
        <f t="shared" si="1"/>
        <v>800</v>
      </c>
      <c r="E37" s="1"/>
      <c r="F37" s="52">
        <f t="shared" ref="F37:F41" si="3">ROUND(D37*E37,2)</f>
        <v>0</v>
      </c>
      <c r="I37" s="7">
        <v>400</v>
      </c>
      <c r="J37" s="67">
        <v>1</v>
      </c>
    </row>
    <row r="38" spans="1:11" ht="38.25" x14ac:dyDescent="0.2">
      <c r="A38" s="28" t="s">
        <v>21</v>
      </c>
      <c r="B38" s="29" t="s">
        <v>103</v>
      </c>
      <c r="C38" s="30" t="s">
        <v>28</v>
      </c>
      <c r="D38" s="51">
        <f t="shared" si="1"/>
        <v>80</v>
      </c>
      <c r="E38" s="1"/>
      <c r="F38" s="52">
        <f t="shared" si="3"/>
        <v>0</v>
      </c>
      <c r="H38" s="7"/>
      <c r="I38" s="7">
        <v>40</v>
      </c>
      <c r="J38" s="67">
        <v>1</v>
      </c>
    </row>
    <row r="39" spans="1:11" ht="38.25" x14ac:dyDescent="0.2">
      <c r="A39" s="28" t="s">
        <v>23</v>
      </c>
      <c r="B39" s="29" t="s">
        <v>45</v>
      </c>
      <c r="C39" s="30" t="s">
        <v>27</v>
      </c>
      <c r="D39" s="51">
        <f t="shared" si="1"/>
        <v>40</v>
      </c>
      <c r="E39" s="1"/>
      <c r="F39" s="52">
        <f t="shared" si="3"/>
        <v>0</v>
      </c>
      <c r="I39" s="7">
        <v>20</v>
      </c>
      <c r="J39" s="67">
        <v>1</v>
      </c>
    </row>
    <row r="40" spans="1:11" ht="38.25" x14ac:dyDescent="0.2">
      <c r="A40" s="31" t="s">
        <v>24</v>
      </c>
      <c r="B40" s="29" t="s">
        <v>50</v>
      </c>
      <c r="C40" s="30" t="s">
        <v>27</v>
      </c>
      <c r="D40" s="51">
        <f t="shared" si="1"/>
        <v>40</v>
      </c>
      <c r="E40" s="1"/>
      <c r="F40" s="52">
        <f t="shared" si="3"/>
        <v>0</v>
      </c>
      <c r="I40" s="7">
        <v>20</v>
      </c>
      <c r="J40" s="67">
        <v>1</v>
      </c>
    </row>
    <row r="41" spans="1:11" x14ac:dyDescent="0.2">
      <c r="A41" s="31" t="s">
        <v>25</v>
      </c>
      <c r="B41" s="29" t="s">
        <v>47</v>
      </c>
      <c r="C41" s="30" t="s">
        <v>27</v>
      </c>
      <c r="D41" s="51">
        <f t="shared" si="1"/>
        <v>20</v>
      </c>
      <c r="E41" s="1"/>
      <c r="F41" s="52">
        <f t="shared" si="3"/>
        <v>0</v>
      </c>
      <c r="I41" s="7">
        <v>10</v>
      </c>
      <c r="J41" s="67">
        <v>1</v>
      </c>
    </row>
    <row r="42" spans="1:11" s="20" customFormat="1" x14ac:dyDescent="0.2">
      <c r="A42" s="92" t="s">
        <v>1</v>
      </c>
      <c r="B42" s="93"/>
      <c r="C42" s="93"/>
      <c r="D42" s="93"/>
      <c r="E42" s="94"/>
      <c r="F42" s="50">
        <f>SUM(F26:F41)</f>
        <v>0</v>
      </c>
      <c r="H42" s="63"/>
      <c r="J42" s="68"/>
      <c r="K42" s="7"/>
    </row>
    <row r="45" spans="1:11" x14ac:dyDescent="0.2">
      <c r="A45" s="7" t="s">
        <v>88</v>
      </c>
      <c r="B45" s="33"/>
    </row>
    <row r="46" spans="1:11" x14ac:dyDescent="0.2">
      <c r="A46" s="7" t="s">
        <v>89</v>
      </c>
    </row>
    <row r="47" spans="1:11" s="35" customFormat="1" x14ac:dyDescent="0.2">
      <c r="A47" s="32" t="s">
        <v>51</v>
      </c>
      <c r="B47" s="34"/>
      <c r="C47" s="34"/>
      <c r="D47" s="34"/>
      <c r="E47" s="34"/>
      <c r="F47" s="34"/>
      <c r="G47" s="34"/>
      <c r="H47" s="34"/>
      <c r="J47" s="69"/>
      <c r="K47" s="7"/>
    </row>
    <row r="48" spans="1:11" s="35" customFormat="1" x14ac:dyDescent="0.2">
      <c r="A48" s="34" t="s">
        <v>94</v>
      </c>
      <c r="B48" s="34"/>
      <c r="C48" s="34"/>
      <c r="D48" s="34"/>
      <c r="E48" s="34"/>
      <c r="F48" s="34"/>
      <c r="G48" s="34"/>
      <c r="H48" s="34"/>
      <c r="J48" s="69"/>
      <c r="K48" s="20"/>
    </row>
    <row r="49" spans="1:11" s="35" customFormat="1" x14ac:dyDescent="0.2">
      <c r="A49" s="34" t="s">
        <v>32</v>
      </c>
      <c r="B49" s="36"/>
      <c r="C49" s="37"/>
      <c r="D49" s="38"/>
      <c r="E49" s="38"/>
      <c r="F49" s="38"/>
      <c r="G49" s="39"/>
      <c r="H49" s="39"/>
      <c r="J49" s="69"/>
      <c r="K49" s="7"/>
    </row>
    <row r="50" spans="1:11" s="35" customFormat="1" x14ac:dyDescent="0.2">
      <c r="A50" s="34" t="s">
        <v>33</v>
      </c>
      <c r="B50" s="36"/>
      <c r="C50" s="37"/>
      <c r="D50" s="38"/>
      <c r="E50" s="38"/>
      <c r="F50" s="38"/>
      <c r="G50" s="39"/>
      <c r="H50" s="39"/>
      <c r="J50" s="69"/>
      <c r="K50" s="7"/>
    </row>
    <row r="51" spans="1:11" x14ac:dyDescent="0.2">
      <c r="A51" s="7" t="s">
        <v>90</v>
      </c>
    </row>
    <row r="52" spans="1:11" x14ac:dyDescent="0.2">
      <c r="A52" s="7" t="s">
        <v>34</v>
      </c>
    </row>
    <row r="53" spans="1:11" x14ac:dyDescent="0.2">
      <c r="A53" s="34"/>
      <c r="B53" s="36"/>
      <c r="C53" s="40"/>
      <c r="D53" s="38"/>
      <c r="E53" s="38"/>
      <c r="F53" s="38"/>
      <c r="G53" s="39"/>
      <c r="H53" s="39"/>
      <c r="K53" s="35"/>
    </row>
    <row r="54" spans="1:11" x14ac:dyDescent="0.2">
      <c r="A54" s="34"/>
      <c r="B54" s="36"/>
      <c r="C54" s="40"/>
      <c r="D54" s="38"/>
      <c r="E54" s="38"/>
      <c r="F54" s="38"/>
      <c r="G54" s="39"/>
      <c r="H54" s="39"/>
      <c r="K54" s="35"/>
    </row>
    <row r="55" spans="1:11" x14ac:dyDescent="0.2">
      <c r="A55" s="34"/>
      <c r="B55" s="36"/>
      <c r="C55" s="40"/>
      <c r="D55" s="38"/>
      <c r="E55" s="38"/>
      <c r="F55" s="38"/>
      <c r="G55" s="39"/>
      <c r="H55" s="39"/>
      <c r="K55" s="35"/>
    </row>
    <row r="56" spans="1:11" x14ac:dyDescent="0.2">
      <c r="A56" s="11" t="s">
        <v>2</v>
      </c>
      <c r="B56" s="11"/>
      <c r="C56" s="12"/>
      <c r="D56" s="13" t="s">
        <v>3</v>
      </c>
      <c r="E56" s="14"/>
      <c r="K56" s="35"/>
    </row>
    <row r="57" spans="1:11" x14ac:dyDescent="0.2">
      <c r="B57" s="11"/>
      <c r="C57" s="12"/>
    </row>
    <row r="58" spans="1:11" ht="12.75" customHeight="1" x14ac:dyDescent="0.2">
      <c r="A58" s="89">
        <f>REKAPITULACIJA!A57</f>
        <v>0</v>
      </c>
      <c r="B58" s="89"/>
      <c r="C58" s="12"/>
      <c r="D58" s="15"/>
      <c r="E58" s="16"/>
      <c r="F58" s="15"/>
    </row>
    <row r="59" spans="1:11" x14ac:dyDescent="0.2">
      <c r="G59" s="39"/>
      <c r="H59" s="39"/>
    </row>
    <row r="60" spans="1:11" x14ac:dyDescent="0.2">
      <c r="A60" s="34"/>
      <c r="B60" s="36"/>
      <c r="C60" s="40"/>
      <c r="D60" s="38"/>
      <c r="E60" s="38"/>
      <c r="F60" s="38"/>
      <c r="G60" s="39"/>
      <c r="H60" s="39"/>
    </row>
    <row r="61" spans="1:11" x14ac:dyDescent="0.2">
      <c r="A61" s="34"/>
      <c r="B61" s="36"/>
      <c r="C61" s="40"/>
      <c r="D61" s="38"/>
      <c r="E61" s="38"/>
      <c r="F61" s="38"/>
      <c r="G61" s="39"/>
      <c r="H61" s="39"/>
    </row>
    <row r="62" spans="1:11" x14ac:dyDescent="0.2">
      <c r="A62" s="34"/>
      <c r="B62" s="36"/>
      <c r="C62" s="40"/>
      <c r="D62" s="38"/>
      <c r="E62" s="38"/>
      <c r="F62" s="38"/>
      <c r="G62" s="39"/>
      <c r="H62" s="39"/>
    </row>
    <row r="63" spans="1:11" x14ac:dyDescent="0.2">
      <c r="A63" s="34"/>
      <c r="B63" s="36"/>
      <c r="C63" s="40"/>
      <c r="D63" s="38"/>
      <c r="E63" s="38"/>
      <c r="F63" s="38"/>
      <c r="G63" s="39"/>
      <c r="H63" s="39"/>
    </row>
  </sheetData>
  <sheetProtection password="C5C0" sheet="1" objects="1" scenarios="1" selectLockedCells="1"/>
  <mergeCells count="5">
    <mergeCell ref="A17:E17"/>
    <mergeCell ref="A19:E19"/>
    <mergeCell ref="C22:D22"/>
    <mergeCell ref="A58:B58"/>
    <mergeCell ref="A42:E42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56"/>
  <sheetViews>
    <sheetView zoomScaleNormal="100" workbookViewId="0">
      <selection activeCell="E31" sqref="E31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62" customWidth="1"/>
    <col min="9" max="9" width="0" style="7" hidden="1" customWidth="1"/>
    <col min="10" max="10" width="0" style="67" hidden="1" customWidth="1"/>
    <col min="11" max="11" width="0" style="7" hidden="1" customWidth="1"/>
    <col min="12" max="16384" width="9.140625" style="7"/>
  </cols>
  <sheetData>
    <row r="9" spans="1:10" x14ac:dyDescent="0.2">
      <c r="A9" s="11" t="str">
        <f>REKAPITULACIJA!A9</f>
        <v>Številka: 4162-0002/2016</v>
      </c>
      <c r="G9" s="61" t="s">
        <v>95</v>
      </c>
      <c r="H9" s="40"/>
    </row>
    <row r="10" spans="1:10" x14ac:dyDescent="0.2">
      <c r="A10" s="11" t="str">
        <f>REKAPITULACIJA!A10</f>
        <v>Datum: 29. 6. 2016</v>
      </c>
    </row>
    <row r="12" spans="1:10" x14ac:dyDescent="0.2">
      <c r="A12" s="11" t="s">
        <v>60</v>
      </c>
    </row>
    <row r="13" spans="1:10" s="20" customFormat="1" x14ac:dyDescent="0.2">
      <c r="A13" s="6" t="s">
        <v>73</v>
      </c>
      <c r="B13" s="21"/>
      <c r="C13" s="22"/>
      <c r="D13" s="19"/>
      <c r="E13" s="18"/>
      <c r="F13" s="19"/>
      <c r="H13" s="63"/>
      <c r="J13" s="68"/>
    </row>
    <row r="15" spans="1:10" x14ac:dyDescent="0.2">
      <c r="A15" s="11" t="s">
        <v>4</v>
      </c>
    </row>
    <row r="17" spans="1:11" x14ac:dyDescent="0.2">
      <c r="A17" s="90">
        <f>REKAPITULACIJA!A15</f>
        <v>0</v>
      </c>
      <c r="B17" s="90"/>
      <c r="C17" s="90"/>
      <c r="D17" s="90"/>
      <c r="E17" s="90"/>
      <c r="F17" s="5"/>
      <c r="G17" s="4"/>
      <c r="H17" s="64"/>
    </row>
    <row r="18" spans="1:11" x14ac:dyDescent="0.2">
      <c r="A18" s="8"/>
      <c r="B18" s="8"/>
      <c r="C18" s="9"/>
      <c r="D18" s="10"/>
      <c r="E18" s="10"/>
      <c r="F18" s="5"/>
      <c r="G18" s="4"/>
      <c r="H18" s="64"/>
    </row>
    <row r="19" spans="1:11" x14ac:dyDescent="0.2">
      <c r="A19" s="90">
        <f>REKAPITULACIJA!A17</f>
        <v>0</v>
      </c>
      <c r="B19" s="90"/>
      <c r="C19" s="90"/>
      <c r="D19" s="90"/>
      <c r="E19" s="90"/>
      <c r="F19" s="5"/>
      <c r="G19" s="4"/>
      <c r="H19" s="64"/>
    </row>
    <row r="22" spans="1:11" s="20" customFormat="1" ht="12.75" customHeight="1" x14ac:dyDescent="0.2">
      <c r="A22" s="6"/>
      <c r="B22" s="17" t="s">
        <v>5</v>
      </c>
      <c r="C22" s="91"/>
      <c r="D22" s="91"/>
      <c r="E22" s="18"/>
      <c r="F22" s="19"/>
      <c r="H22" s="63"/>
      <c r="J22" s="68"/>
    </row>
    <row r="23" spans="1:11" s="20" customFormat="1" x14ac:dyDescent="0.2">
      <c r="A23" s="6"/>
      <c r="B23" s="17"/>
      <c r="C23" s="23"/>
      <c r="D23" s="24"/>
      <c r="E23" s="18"/>
      <c r="F23" s="19"/>
      <c r="H23" s="63"/>
      <c r="J23" s="68"/>
    </row>
    <row r="24" spans="1:11" x14ac:dyDescent="0.2">
      <c r="K24" s="20" t="s">
        <v>101</v>
      </c>
    </row>
    <row r="25" spans="1:11" s="20" customFormat="1" ht="25.5" x14ac:dyDescent="0.2">
      <c r="A25" s="25" t="s">
        <v>6</v>
      </c>
      <c r="B25" s="25" t="s">
        <v>30</v>
      </c>
      <c r="C25" s="25" t="s">
        <v>7</v>
      </c>
      <c r="D25" s="26" t="s">
        <v>8</v>
      </c>
      <c r="E25" s="27" t="s">
        <v>31</v>
      </c>
      <c r="F25" s="26" t="s">
        <v>0</v>
      </c>
      <c r="H25" s="63"/>
      <c r="I25" s="20" t="s">
        <v>78</v>
      </c>
      <c r="J25" s="68" t="s">
        <v>102</v>
      </c>
      <c r="K25" s="20">
        <v>2</v>
      </c>
    </row>
    <row r="26" spans="1:11" x14ac:dyDescent="0.2">
      <c r="A26" s="31" t="s">
        <v>9</v>
      </c>
      <c r="B26" s="29" t="s">
        <v>35</v>
      </c>
      <c r="C26" s="30" t="s">
        <v>17</v>
      </c>
      <c r="D26" s="51">
        <f t="shared" ref="D26:D34" si="0">I26*J26*$K$25</f>
        <v>46000</v>
      </c>
      <c r="E26" s="1"/>
      <c r="F26" s="52">
        <f>ROUND(D26*E26,2)</f>
        <v>0</v>
      </c>
      <c r="I26" s="7">
        <v>2300</v>
      </c>
      <c r="J26" s="67">
        <v>10</v>
      </c>
      <c r="K26" s="60"/>
    </row>
    <row r="27" spans="1:11" x14ac:dyDescent="0.2">
      <c r="A27" s="31" t="s">
        <v>10</v>
      </c>
      <c r="B27" s="29" t="s">
        <v>44</v>
      </c>
      <c r="C27" s="30" t="s">
        <v>17</v>
      </c>
      <c r="D27" s="51">
        <f t="shared" si="0"/>
        <v>92000</v>
      </c>
      <c r="E27" s="1"/>
      <c r="F27" s="52">
        <f>ROUND(D27*E27,2)</f>
        <v>0</v>
      </c>
      <c r="I27" s="7">
        <v>2300</v>
      </c>
      <c r="J27" s="67">
        <v>20</v>
      </c>
    </row>
    <row r="28" spans="1:11" ht="25.5" x14ac:dyDescent="0.2">
      <c r="A28" s="31" t="s">
        <v>11</v>
      </c>
      <c r="B28" s="29" t="s">
        <v>43</v>
      </c>
      <c r="C28" s="30" t="s">
        <v>17</v>
      </c>
      <c r="D28" s="51">
        <f t="shared" si="0"/>
        <v>115000</v>
      </c>
      <c r="E28" s="1"/>
      <c r="F28" s="52">
        <f>ROUND(D28*E28,2)</f>
        <v>0</v>
      </c>
      <c r="I28" s="7">
        <v>2300</v>
      </c>
      <c r="J28" s="67">
        <v>25</v>
      </c>
    </row>
    <row r="29" spans="1:11" ht="38.25" x14ac:dyDescent="0.2">
      <c r="A29" s="28" t="s">
        <v>12</v>
      </c>
      <c r="B29" s="29" t="s">
        <v>48</v>
      </c>
      <c r="C29" s="30" t="s">
        <v>28</v>
      </c>
      <c r="D29" s="51">
        <f t="shared" si="0"/>
        <v>400</v>
      </c>
      <c r="E29" s="1"/>
      <c r="F29" s="52">
        <f t="shared" ref="F29:F30" si="1">ROUND(D29*E29,2)</f>
        <v>0</v>
      </c>
      <c r="I29" s="7">
        <v>200</v>
      </c>
      <c r="J29" s="67">
        <v>1</v>
      </c>
    </row>
    <row r="30" spans="1:11" ht="38.25" x14ac:dyDescent="0.2">
      <c r="A30" s="28" t="s">
        <v>14</v>
      </c>
      <c r="B30" s="29" t="s">
        <v>103</v>
      </c>
      <c r="C30" s="30" t="s">
        <v>28</v>
      </c>
      <c r="D30" s="51">
        <f t="shared" si="0"/>
        <v>80</v>
      </c>
      <c r="E30" s="1"/>
      <c r="F30" s="52">
        <f t="shared" si="1"/>
        <v>0</v>
      </c>
      <c r="H30" s="7"/>
      <c r="I30" s="7">
        <f>I29*0.2</f>
        <v>40</v>
      </c>
      <c r="J30" s="67">
        <v>1</v>
      </c>
    </row>
    <row r="31" spans="1:11" ht="38.25" x14ac:dyDescent="0.2">
      <c r="A31" s="28" t="s">
        <v>15</v>
      </c>
      <c r="B31" s="29" t="s">
        <v>45</v>
      </c>
      <c r="C31" s="30" t="s">
        <v>27</v>
      </c>
      <c r="D31" s="51">
        <f t="shared" si="0"/>
        <v>160</v>
      </c>
      <c r="E31" s="1"/>
      <c r="F31" s="52">
        <f>ROUND(D31*E31,2)</f>
        <v>0</v>
      </c>
      <c r="I31" s="7">
        <v>80</v>
      </c>
      <c r="J31" s="67">
        <v>1</v>
      </c>
    </row>
    <row r="32" spans="1:11" ht="38.25" x14ac:dyDescent="0.2">
      <c r="A32" s="31" t="s">
        <v>16</v>
      </c>
      <c r="B32" s="29" t="s">
        <v>50</v>
      </c>
      <c r="C32" s="30" t="s">
        <v>27</v>
      </c>
      <c r="D32" s="51">
        <f t="shared" si="0"/>
        <v>80</v>
      </c>
      <c r="E32" s="1"/>
      <c r="F32" s="52">
        <f>ROUND(D32*E32,2)</f>
        <v>0</v>
      </c>
      <c r="I32" s="7">
        <v>40</v>
      </c>
      <c r="J32" s="67">
        <v>1</v>
      </c>
    </row>
    <row r="33" spans="1:11" x14ac:dyDescent="0.2">
      <c r="A33" s="31" t="s">
        <v>18</v>
      </c>
      <c r="B33" s="29" t="s">
        <v>46</v>
      </c>
      <c r="C33" s="30" t="s">
        <v>27</v>
      </c>
      <c r="D33" s="51">
        <f t="shared" si="0"/>
        <v>80</v>
      </c>
      <c r="E33" s="1"/>
      <c r="F33" s="52">
        <f>ROUND(D33*E33,2)</f>
        <v>0</v>
      </c>
      <c r="I33" s="7">
        <v>40</v>
      </c>
      <c r="J33" s="67">
        <v>1</v>
      </c>
    </row>
    <row r="34" spans="1:11" x14ac:dyDescent="0.2">
      <c r="A34" s="31" t="s">
        <v>19</v>
      </c>
      <c r="B34" s="29" t="s">
        <v>47</v>
      </c>
      <c r="C34" s="30" t="s">
        <v>27</v>
      </c>
      <c r="D34" s="51">
        <f t="shared" si="0"/>
        <v>40</v>
      </c>
      <c r="E34" s="1"/>
      <c r="F34" s="52">
        <f>ROUND(D34*E34,2)</f>
        <v>0</v>
      </c>
      <c r="I34" s="7">
        <v>20</v>
      </c>
      <c r="J34" s="67">
        <v>1</v>
      </c>
    </row>
    <row r="35" spans="1:11" s="20" customFormat="1" x14ac:dyDescent="0.2">
      <c r="A35" s="95" t="s">
        <v>1</v>
      </c>
      <c r="B35" s="95"/>
      <c r="C35" s="95"/>
      <c r="D35" s="95"/>
      <c r="E35" s="95"/>
      <c r="F35" s="50">
        <f>SUM(F26:F34)</f>
        <v>0</v>
      </c>
      <c r="H35" s="63"/>
      <c r="J35" s="68"/>
      <c r="K35" s="7"/>
    </row>
    <row r="38" spans="1:11" x14ac:dyDescent="0.2">
      <c r="A38" s="7" t="s">
        <v>88</v>
      </c>
      <c r="B38" s="33"/>
    </row>
    <row r="39" spans="1:11" x14ac:dyDescent="0.2">
      <c r="A39" s="7" t="s">
        <v>89</v>
      </c>
    </row>
    <row r="40" spans="1:11" s="35" customFormat="1" x14ac:dyDescent="0.2">
      <c r="A40" s="32" t="s">
        <v>51</v>
      </c>
      <c r="B40" s="34"/>
      <c r="C40" s="34"/>
      <c r="D40" s="34"/>
      <c r="E40" s="34"/>
      <c r="F40" s="34"/>
      <c r="G40" s="34"/>
      <c r="H40" s="34"/>
      <c r="J40" s="69"/>
      <c r="K40" s="7"/>
    </row>
    <row r="41" spans="1:11" s="35" customFormat="1" x14ac:dyDescent="0.2">
      <c r="A41" s="34" t="s">
        <v>94</v>
      </c>
      <c r="B41" s="34"/>
      <c r="C41" s="34"/>
      <c r="D41" s="34"/>
      <c r="E41" s="34"/>
      <c r="F41" s="34"/>
      <c r="G41" s="34"/>
      <c r="H41" s="34"/>
      <c r="J41" s="69"/>
      <c r="K41" s="7"/>
    </row>
    <row r="42" spans="1:11" s="35" customFormat="1" x14ac:dyDescent="0.2">
      <c r="A42" s="34" t="s">
        <v>32</v>
      </c>
      <c r="B42" s="36"/>
      <c r="C42" s="37"/>
      <c r="D42" s="38"/>
      <c r="E42" s="38"/>
      <c r="F42" s="38"/>
      <c r="G42" s="39"/>
      <c r="H42" s="39"/>
      <c r="J42" s="69"/>
      <c r="K42" s="7"/>
    </row>
    <row r="43" spans="1:11" s="35" customFormat="1" x14ac:dyDescent="0.2">
      <c r="A43" s="34" t="s">
        <v>33</v>
      </c>
      <c r="B43" s="36"/>
      <c r="C43" s="37"/>
      <c r="D43" s="38"/>
      <c r="E43" s="38"/>
      <c r="F43" s="38"/>
      <c r="G43" s="39"/>
      <c r="H43" s="39"/>
      <c r="J43" s="69"/>
      <c r="K43" s="7"/>
    </row>
    <row r="44" spans="1:11" x14ac:dyDescent="0.2">
      <c r="A44" s="7" t="s">
        <v>90</v>
      </c>
    </row>
    <row r="45" spans="1:11" x14ac:dyDescent="0.2">
      <c r="A45" s="7" t="s">
        <v>34</v>
      </c>
    </row>
    <row r="46" spans="1:11" x14ac:dyDescent="0.2">
      <c r="A46" s="34"/>
      <c r="B46" s="36"/>
      <c r="C46" s="40"/>
      <c r="D46" s="38"/>
      <c r="E46" s="38"/>
      <c r="F46" s="38"/>
      <c r="G46" s="39"/>
      <c r="H46" s="39"/>
    </row>
    <row r="47" spans="1:11" x14ac:dyDescent="0.2">
      <c r="A47" s="34"/>
      <c r="B47" s="36"/>
      <c r="C47" s="40"/>
      <c r="D47" s="38"/>
      <c r="E47" s="38"/>
      <c r="F47" s="38"/>
      <c r="G47" s="39"/>
      <c r="H47" s="39"/>
    </row>
    <row r="48" spans="1:11" x14ac:dyDescent="0.2">
      <c r="A48" s="34"/>
      <c r="B48" s="36"/>
      <c r="C48" s="40"/>
      <c r="D48" s="38"/>
      <c r="E48" s="38"/>
      <c r="F48" s="38"/>
      <c r="G48" s="39"/>
      <c r="H48" s="39"/>
      <c r="K48" s="20"/>
    </row>
    <row r="49" spans="1:11" x14ac:dyDescent="0.2">
      <c r="A49" s="11" t="s">
        <v>2</v>
      </c>
      <c r="B49" s="11"/>
      <c r="C49" s="12"/>
      <c r="D49" s="13" t="s">
        <v>3</v>
      </c>
      <c r="E49" s="14"/>
    </row>
    <row r="50" spans="1:11" x14ac:dyDescent="0.2">
      <c r="B50" s="11"/>
      <c r="C50" s="12"/>
    </row>
    <row r="51" spans="1:11" ht="12.75" customHeight="1" x14ac:dyDescent="0.2">
      <c r="A51" s="89">
        <f>REKAPITULACIJA!A57</f>
        <v>0</v>
      </c>
      <c r="B51" s="89"/>
      <c r="C51" s="12"/>
      <c r="D51" s="15"/>
      <c r="E51" s="16"/>
      <c r="F51" s="15"/>
    </row>
    <row r="52" spans="1:11" x14ac:dyDescent="0.2">
      <c r="G52" s="39"/>
      <c r="H52" s="39"/>
    </row>
    <row r="53" spans="1:11" x14ac:dyDescent="0.2">
      <c r="A53" s="34"/>
      <c r="B53" s="36"/>
      <c r="C53" s="40"/>
      <c r="D53" s="38"/>
      <c r="E53" s="38"/>
      <c r="F53" s="38"/>
      <c r="G53" s="39"/>
      <c r="H53" s="39"/>
      <c r="K53" s="35"/>
    </row>
    <row r="54" spans="1:11" x14ac:dyDescent="0.2">
      <c r="A54" s="34"/>
      <c r="B54" s="36"/>
      <c r="C54" s="40"/>
      <c r="D54" s="38"/>
      <c r="E54" s="38"/>
      <c r="F54" s="38"/>
      <c r="G54" s="39"/>
      <c r="H54" s="39"/>
      <c r="K54" s="35"/>
    </row>
    <row r="55" spans="1:11" x14ac:dyDescent="0.2">
      <c r="A55" s="34"/>
      <c r="B55" s="36"/>
      <c r="C55" s="40"/>
      <c r="D55" s="38"/>
      <c r="E55" s="38"/>
      <c r="F55" s="38"/>
      <c r="G55" s="39"/>
      <c r="H55" s="39"/>
      <c r="K55" s="35"/>
    </row>
    <row r="56" spans="1:11" x14ac:dyDescent="0.2">
      <c r="A56" s="34"/>
      <c r="B56" s="36"/>
      <c r="C56" s="40"/>
      <c r="D56" s="38"/>
      <c r="E56" s="38"/>
      <c r="F56" s="38"/>
      <c r="G56" s="39"/>
      <c r="H56" s="39"/>
      <c r="K56" s="35"/>
    </row>
  </sheetData>
  <sheetProtection password="C5C0" sheet="1" objects="1" scenarios="1" selectLockedCells="1"/>
  <mergeCells count="5">
    <mergeCell ref="A17:E17"/>
    <mergeCell ref="A19:E19"/>
    <mergeCell ref="C22:D22"/>
    <mergeCell ref="A51:B51"/>
    <mergeCell ref="A35:E35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55"/>
  <sheetViews>
    <sheetView zoomScaleNormal="100" workbookViewId="0">
      <selection activeCell="E28" sqref="E28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62" customWidth="1"/>
    <col min="9" max="9" width="0" style="7" hidden="1" customWidth="1"/>
    <col min="10" max="10" width="0" style="67" hidden="1" customWidth="1"/>
    <col min="11" max="11" width="0" style="7" hidden="1" customWidth="1"/>
    <col min="12" max="16384" width="9.140625" style="7"/>
  </cols>
  <sheetData>
    <row r="9" spans="1:10" x14ac:dyDescent="0.2">
      <c r="A9" s="11" t="str">
        <f>REKAPITULACIJA!A9</f>
        <v>Številka: 4162-0002/2016</v>
      </c>
      <c r="G9" s="61" t="s">
        <v>95</v>
      </c>
      <c r="H9" s="40"/>
    </row>
    <row r="10" spans="1:10" x14ac:dyDescent="0.2">
      <c r="A10" s="11" t="str">
        <f>REKAPITULACIJA!A10</f>
        <v>Datum: 29. 6. 2016</v>
      </c>
    </row>
    <row r="12" spans="1:10" x14ac:dyDescent="0.2">
      <c r="A12" s="11" t="s">
        <v>61</v>
      </c>
    </row>
    <row r="13" spans="1:10" s="20" customFormat="1" x14ac:dyDescent="0.2">
      <c r="A13" s="6" t="s">
        <v>74</v>
      </c>
      <c r="B13" s="21"/>
      <c r="C13" s="22"/>
      <c r="D13" s="19"/>
      <c r="E13" s="18"/>
      <c r="F13" s="19"/>
      <c r="H13" s="63"/>
      <c r="J13" s="68"/>
    </row>
    <row r="15" spans="1:10" x14ac:dyDescent="0.2">
      <c r="A15" s="11" t="s">
        <v>4</v>
      </c>
    </row>
    <row r="17" spans="1:11" x14ac:dyDescent="0.2">
      <c r="A17" s="90">
        <f>REKAPITULACIJA!A15</f>
        <v>0</v>
      </c>
      <c r="B17" s="90"/>
      <c r="C17" s="90"/>
      <c r="D17" s="90"/>
      <c r="E17" s="90"/>
      <c r="F17" s="5"/>
      <c r="G17" s="4"/>
      <c r="H17" s="64"/>
    </row>
    <row r="18" spans="1:11" x14ac:dyDescent="0.2">
      <c r="A18" s="8"/>
      <c r="B18" s="8"/>
      <c r="C18" s="9"/>
      <c r="D18" s="10"/>
      <c r="E18" s="10"/>
      <c r="F18" s="5"/>
      <c r="G18" s="4"/>
      <c r="H18" s="64"/>
    </row>
    <row r="19" spans="1:11" x14ac:dyDescent="0.2">
      <c r="A19" s="90">
        <f>REKAPITULACIJA!A17</f>
        <v>0</v>
      </c>
      <c r="B19" s="90"/>
      <c r="C19" s="90"/>
      <c r="D19" s="90"/>
      <c r="E19" s="90"/>
      <c r="F19" s="5"/>
      <c r="G19" s="4"/>
      <c r="H19" s="64"/>
    </row>
    <row r="22" spans="1:11" s="20" customFormat="1" ht="12.75" customHeight="1" x14ac:dyDescent="0.2">
      <c r="A22" s="6"/>
      <c r="B22" s="17" t="s">
        <v>5</v>
      </c>
      <c r="C22" s="91"/>
      <c r="D22" s="91"/>
      <c r="E22" s="18"/>
      <c r="F22" s="19"/>
      <c r="H22" s="63"/>
      <c r="J22" s="68"/>
    </row>
    <row r="23" spans="1:11" s="20" customFormat="1" x14ac:dyDescent="0.2">
      <c r="A23" s="6"/>
      <c r="B23" s="17"/>
      <c r="C23" s="23"/>
      <c r="D23" s="24"/>
      <c r="E23" s="18"/>
      <c r="F23" s="19"/>
      <c r="H23" s="63"/>
      <c r="J23" s="68"/>
    </row>
    <row r="24" spans="1:11" x14ac:dyDescent="0.2">
      <c r="K24" s="20" t="s">
        <v>101</v>
      </c>
    </row>
    <row r="25" spans="1:11" s="20" customFormat="1" ht="25.5" x14ac:dyDescent="0.2">
      <c r="A25" s="25" t="s">
        <v>6</v>
      </c>
      <c r="B25" s="25" t="s">
        <v>30</v>
      </c>
      <c r="C25" s="25" t="s">
        <v>7</v>
      </c>
      <c r="D25" s="26" t="s">
        <v>8</v>
      </c>
      <c r="E25" s="27" t="s">
        <v>31</v>
      </c>
      <c r="F25" s="26" t="s">
        <v>0</v>
      </c>
      <c r="H25" s="63"/>
      <c r="I25" s="20" t="s">
        <v>78</v>
      </c>
      <c r="J25" s="68" t="s">
        <v>102</v>
      </c>
      <c r="K25" s="20">
        <v>2</v>
      </c>
    </row>
    <row r="26" spans="1:11" x14ac:dyDescent="0.2">
      <c r="A26" s="28" t="s">
        <v>9</v>
      </c>
      <c r="B26" s="29" t="s">
        <v>39</v>
      </c>
      <c r="C26" s="30" t="s">
        <v>17</v>
      </c>
      <c r="D26" s="51">
        <f>I26*J26*$K$25</f>
        <v>29120</v>
      </c>
      <c r="E26" s="1"/>
      <c r="F26" s="52">
        <f t="shared" ref="F26" si="0">ROUND(D26*E26,2)</f>
        <v>0</v>
      </c>
      <c r="I26" s="7">
        <v>2912</v>
      </c>
      <c r="J26" s="67">
        <v>5</v>
      </c>
      <c r="K26" s="60"/>
    </row>
    <row r="27" spans="1:11" x14ac:dyDescent="0.2">
      <c r="A27" s="31" t="s">
        <v>10</v>
      </c>
      <c r="B27" s="29" t="s">
        <v>41</v>
      </c>
      <c r="C27" s="30" t="s">
        <v>17</v>
      </c>
      <c r="D27" s="51">
        <f t="shared" ref="D27:D30" si="1">I27*J27*$K$25</f>
        <v>116480</v>
      </c>
      <c r="E27" s="1"/>
      <c r="F27" s="52">
        <f t="shared" ref="F27" si="2">ROUND(D27*E27,2)</f>
        <v>0</v>
      </c>
      <c r="I27" s="7">
        <v>2912</v>
      </c>
      <c r="J27" s="67">
        <v>20</v>
      </c>
    </row>
    <row r="28" spans="1:11" ht="25.5" x14ac:dyDescent="0.2">
      <c r="A28" s="31" t="s">
        <v>11</v>
      </c>
      <c r="B28" s="29" t="s">
        <v>38</v>
      </c>
      <c r="C28" s="30" t="s">
        <v>17</v>
      </c>
      <c r="D28" s="51">
        <f t="shared" si="1"/>
        <v>87360</v>
      </c>
      <c r="E28" s="1"/>
      <c r="F28" s="52">
        <f>ROUND(D28*E28,2)</f>
        <v>0</v>
      </c>
      <c r="I28" s="7">
        <v>2912</v>
      </c>
      <c r="J28" s="67">
        <v>15</v>
      </c>
    </row>
    <row r="29" spans="1:11" x14ac:dyDescent="0.2">
      <c r="A29" s="31" t="s">
        <v>12</v>
      </c>
      <c r="B29" s="29" t="s">
        <v>36</v>
      </c>
      <c r="C29" s="30" t="s">
        <v>13</v>
      </c>
      <c r="D29" s="51">
        <f t="shared" si="1"/>
        <v>106000</v>
      </c>
      <c r="E29" s="1"/>
      <c r="F29" s="52">
        <f>ROUND(D29*E29,2)</f>
        <v>0</v>
      </c>
      <c r="I29" s="7">
        <v>2650</v>
      </c>
      <c r="J29" s="67">
        <v>20</v>
      </c>
    </row>
    <row r="30" spans="1:11" x14ac:dyDescent="0.2">
      <c r="A30" s="31" t="s">
        <v>14</v>
      </c>
      <c r="B30" s="29" t="s">
        <v>42</v>
      </c>
      <c r="C30" s="30" t="s">
        <v>13</v>
      </c>
      <c r="D30" s="51">
        <f t="shared" si="1"/>
        <v>159000</v>
      </c>
      <c r="E30" s="1"/>
      <c r="F30" s="52">
        <f>ROUND(D30*E30,2)</f>
        <v>0</v>
      </c>
      <c r="I30" s="7">
        <v>2650</v>
      </c>
      <c r="J30" s="67">
        <v>30</v>
      </c>
    </row>
    <row r="31" spans="1:11" s="20" customFormat="1" x14ac:dyDescent="0.2">
      <c r="A31" s="96" t="s">
        <v>1</v>
      </c>
      <c r="B31" s="96"/>
      <c r="C31" s="96"/>
      <c r="D31" s="96"/>
      <c r="E31" s="96"/>
      <c r="F31" s="50">
        <f>SUM(F26:F30)</f>
        <v>0</v>
      </c>
      <c r="H31" s="63"/>
      <c r="J31" s="68"/>
      <c r="K31" s="7"/>
    </row>
    <row r="34" spans="1:11" x14ac:dyDescent="0.2">
      <c r="A34" s="7" t="s">
        <v>88</v>
      </c>
      <c r="B34" s="33"/>
    </row>
    <row r="35" spans="1:11" x14ac:dyDescent="0.2">
      <c r="A35" s="7" t="s">
        <v>89</v>
      </c>
    </row>
    <row r="36" spans="1:11" s="35" customFormat="1" x14ac:dyDescent="0.2">
      <c r="A36" s="32" t="s">
        <v>51</v>
      </c>
      <c r="B36" s="34"/>
      <c r="C36" s="34"/>
      <c r="D36" s="34"/>
      <c r="E36" s="34"/>
      <c r="F36" s="34"/>
      <c r="G36" s="34"/>
      <c r="H36" s="34"/>
      <c r="J36" s="69"/>
      <c r="K36" s="7"/>
    </row>
    <row r="37" spans="1:11" s="35" customFormat="1" x14ac:dyDescent="0.2">
      <c r="A37" s="34" t="s">
        <v>94</v>
      </c>
      <c r="B37" s="34"/>
      <c r="C37" s="34"/>
      <c r="D37" s="34"/>
      <c r="E37" s="34"/>
      <c r="F37" s="34"/>
      <c r="G37" s="34"/>
      <c r="H37" s="34"/>
      <c r="J37" s="69"/>
      <c r="K37" s="7"/>
    </row>
    <row r="38" spans="1:11" s="35" customFormat="1" x14ac:dyDescent="0.2">
      <c r="A38" s="34" t="s">
        <v>32</v>
      </c>
      <c r="B38" s="36"/>
      <c r="C38" s="37"/>
      <c r="D38" s="38"/>
      <c r="E38" s="38"/>
      <c r="F38" s="38"/>
      <c r="G38" s="39"/>
      <c r="H38" s="39"/>
      <c r="J38" s="69"/>
      <c r="K38" s="7"/>
    </row>
    <row r="39" spans="1:11" s="35" customFormat="1" x14ac:dyDescent="0.2">
      <c r="A39" s="34" t="s">
        <v>33</v>
      </c>
      <c r="B39" s="36"/>
      <c r="C39" s="37"/>
      <c r="D39" s="38"/>
      <c r="E39" s="38"/>
      <c r="F39" s="38"/>
      <c r="G39" s="39"/>
      <c r="H39" s="39"/>
      <c r="J39" s="69"/>
      <c r="K39" s="7"/>
    </row>
    <row r="40" spans="1:11" x14ac:dyDescent="0.2">
      <c r="A40" s="7" t="s">
        <v>90</v>
      </c>
    </row>
    <row r="41" spans="1:11" x14ac:dyDescent="0.2">
      <c r="A41" s="7" t="s">
        <v>34</v>
      </c>
    </row>
    <row r="42" spans="1:11" x14ac:dyDescent="0.2">
      <c r="A42" s="32"/>
      <c r="B42" s="36"/>
      <c r="C42" s="40"/>
      <c r="D42" s="38"/>
      <c r="E42" s="38"/>
      <c r="F42" s="38"/>
      <c r="G42" s="39"/>
      <c r="H42" s="39"/>
    </row>
    <row r="43" spans="1:11" s="35" customFormat="1" x14ac:dyDescent="0.2">
      <c r="A43" s="34"/>
      <c r="B43" s="36"/>
      <c r="C43" s="40"/>
      <c r="D43" s="38"/>
      <c r="E43" s="38"/>
      <c r="F43" s="38"/>
      <c r="G43" s="39"/>
      <c r="H43" s="39"/>
      <c r="J43" s="69"/>
      <c r="K43" s="7"/>
    </row>
    <row r="44" spans="1:11" x14ac:dyDescent="0.2">
      <c r="A44" s="34"/>
      <c r="B44" s="36"/>
      <c r="C44" s="40"/>
      <c r="D44" s="38"/>
      <c r="E44" s="38"/>
      <c r="F44" s="38"/>
      <c r="G44" s="39"/>
      <c r="H44" s="39"/>
    </row>
    <row r="45" spans="1:11" x14ac:dyDescent="0.2">
      <c r="A45" s="11" t="s">
        <v>2</v>
      </c>
      <c r="B45" s="11"/>
      <c r="C45" s="12"/>
      <c r="D45" s="13" t="s">
        <v>3</v>
      </c>
      <c r="E45" s="14"/>
    </row>
    <row r="46" spans="1:11" x14ac:dyDescent="0.2">
      <c r="B46" s="11"/>
      <c r="C46" s="12"/>
    </row>
    <row r="47" spans="1:11" ht="12.75" customHeight="1" x14ac:dyDescent="0.2">
      <c r="A47" s="89">
        <f>REKAPITULACIJA!A57</f>
        <v>0</v>
      </c>
      <c r="B47" s="89"/>
      <c r="C47" s="12"/>
      <c r="D47" s="15"/>
      <c r="E47" s="16"/>
      <c r="F47" s="15"/>
      <c r="K47" s="20"/>
    </row>
    <row r="48" spans="1:11" x14ac:dyDescent="0.2">
      <c r="G48" s="39"/>
      <c r="H48" s="39"/>
    </row>
    <row r="49" spans="1:11" x14ac:dyDescent="0.2">
      <c r="A49" s="34"/>
      <c r="B49" s="36"/>
      <c r="C49" s="40"/>
      <c r="D49" s="38"/>
      <c r="E49" s="38"/>
      <c r="F49" s="38"/>
      <c r="G49" s="39"/>
      <c r="H49" s="39"/>
    </row>
    <row r="50" spans="1:11" x14ac:dyDescent="0.2">
      <c r="A50" s="34"/>
      <c r="B50" s="36"/>
      <c r="C50" s="40"/>
      <c r="D50" s="38"/>
      <c r="E50" s="38"/>
      <c r="F50" s="38"/>
      <c r="G50" s="39"/>
      <c r="H50" s="39"/>
    </row>
    <row r="51" spans="1:11" x14ac:dyDescent="0.2">
      <c r="A51" s="34"/>
      <c r="B51" s="36"/>
      <c r="C51" s="40"/>
      <c r="D51" s="38"/>
      <c r="E51" s="38"/>
      <c r="F51" s="38"/>
      <c r="G51" s="39"/>
      <c r="H51" s="39"/>
    </row>
    <row r="52" spans="1:11" x14ac:dyDescent="0.2">
      <c r="A52" s="34"/>
      <c r="B52" s="36"/>
      <c r="C52" s="40"/>
      <c r="D52" s="38"/>
      <c r="E52" s="38"/>
      <c r="F52" s="38"/>
      <c r="G52" s="39"/>
      <c r="H52" s="39"/>
      <c r="K52" s="35"/>
    </row>
    <row r="53" spans="1:11" x14ac:dyDescent="0.2">
      <c r="K53" s="35"/>
    </row>
    <row r="54" spans="1:11" x14ac:dyDescent="0.2">
      <c r="K54" s="35"/>
    </row>
    <row r="55" spans="1:11" x14ac:dyDescent="0.2">
      <c r="K55" s="35"/>
    </row>
  </sheetData>
  <sheetProtection password="C5C0" sheet="1" objects="1" scenarios="1" selectLockedCells="1"/>
  <mergeCells count="5">
    <mergeCell ref="A17:E17"/>
    <mergeCell ref="A19:E19"/>
    <mergeCell ref="C22:D22"/>
    <mergeCell ref="A47:B47"/>
    <mergeCell ref="A31:E31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55"/>
  <sheetViews>
    <sheetView zoomScaleNormal="100" workbookViewId="0">
      <selection activeCell="E26" sqref="E26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62" customWidth="1"/>
    <col min="9" max="9" width="0" style="7" hidden="1" customWidth="1"/>
    <col min="10" max="10" width="0" style="67" hidden="1" customWidth="1"/>
    <col min="11" max="11" width="0" style="7" hidden="1" customWidth="1"/>
    <col min="12" max="16384" width="9.140625" style="7"/>
  </cols>
  <sheetData>
    <row r="9" spans="1:10" x14ac:dyDescent="0.2">
      <c r="A9" s="11" t="str">
        <f>REKAPITULACIJA!A9</f>
        <v>Številka: 4162-0002/2016</v>
      </c>
      <c r="G9" s="61" t="s">
        <v>95</v>
      </c>
      <c r="H9" s="40"/>
    </row>
    <row r="10" spans="1:10" x14ac:dyDescent="0.2">
      <c r="A10" s="11" t="str">
        <f>REKAPITULACIJA!A10</f>
        <v>Datum: 29. 6. 2016</v>
      </c>
    </row>
    <row r="12" spans="1:10" x14ac:dyDescent="0.2">
      <c r="A12" s="11" t="s">
        <v>62</v>
      </c>
    </row>
    <row r="13" spans="1:10" s="20" customFormat="1" x14ac:dyDescent="0.2">
      <c r="A13" s="6" t="s">
        <v>75</v>
      </c>
      <c r="B13" s="21"/>
      <c r="C13" s="22"/>
      <c r="D13" s="19"/>
      <c r="E13" s="18"/>
      <c r="F13" s="19"/>
      <c r="H13" s="63"/>
      <c r="J13" s="68"/>
    </row>
    <row r="15" spans="1:10" x14ac:dyDescent="0.2">
      <c r="A15" s="11" t="s">
        <v>4</v>
      </c>
    </row>
    <row r="17" spans="1:11" x14ac:dyDescent="0.2">
      <c r="A17" s="90">
        <f>REKAPITULACIJA!A15</f>
        <v>0</v>
      </c>
      <c r="B17" s="90"/>
      <c r="C17" s="90"/>
      <c r="D17" s="90"/>
      <c r="E17" s="90"/>
      <c r="F17" s="5"/>
      <c r="G17" s="4"/>
      <c r="H17" s="64"/>
    </row>
    <row r="18" spans="1:11" x14ac:dyDescent="0.2">
      <c r="A18" s="8"/>
      <c r="B18" s="8"/>
      <c r="C18" s="9"/>
      <c r="D18" s="10"/>
      <c r="E18" s="10"/>
      <c r="F18" s="5"/>
      <c r="G18" s="4"/>
      <c r="H18" s="64"/>
    </row>
    <row r="19" spans="1:11" x14ac:dyDescent="0.2">
      <c r="A19" s="90">
        <f>REKAPITULACIJA!A17</f>
        <v>0</v>
      </c>
      <c r="B19" s="90"/>
      <c r="C19" s="90"/>
      <c r="D19" s="90"/>
      <c r="E19" s="90"/>
      <c r="F19" s="5"/>
      <c r="G19" s="4"/>
      <c r="H19" s="64"/>
    </row>
    <row r="22" spans="1:11" s="20" customFormat="1" ht="12.75" customHeight="1" x14ac:dyDescent="0.2">
      <c r="A22" s="6"/>
      <c r="B22" s="17" t="s">
        <v>5</v>
      </c>
      <c r="C22" s="91"/>
      <c r="D22" s="91"/>
      <c r="E22" s="18"/>
      <c r="F22" s="19"/>
      <c r="H22" s="63"/>
      <c r="J22" s="68"/>
    </row>
    <row r="23" spans="1:11" s="20" customFormat="1" x14ac:dyDescent="0.2">
      <c r="A23" s="6"/>
      <c r="B23" s="17"/>
      <c r="C23" s="23"/>
      <c r="D23" s="24"/>
      <c r="E23" s="18"/>
      <c r="F23" s="19"/>
      <c r="H23" s="63"/>
      <c r="J23" s="68"/>
    </row>
    <row r="24" spans="1:11" x14ac:dyDescent="0.2">
      <c r="K24" s="20" t="s">
        <v>101</v>
      </c>
    </row>
    <row r="25" spans="1:11" s="20" customFormat="1" ht="25.5" x14ac:dyDescent="0.2">
      <c r="A25" s="25" t="s">
        <v>6</v>
      </c>
      <c r="B25" s="25" t="s">
        <v>30</v>
      </c>
      <c r="C25" s="25" t="s">
        <v>7</v>
      </c>
      <c r="D25" s="26" t="s">
        <v>8</v>
      </c>
      <c r="E25" s="27" t="s">
        <v>31</v>
      </c>
      <c r="F25" s="26" t="s">
        <v>0</v>
      </c>
      <c r="H25" s="63"/>
      <c r="I25" s="20" t="s">
        <v>78</v>
      </c>
      <c r="J25" s="68" t="s">
        <v>102</v>
      </c>
      <c r="K25" s="20">
        <v>2</v>
      </c>
    </row>
    <row r="26" spans="1:11" s="48" customFormat="1" ht="12.75" customHeight="1" x14ac:dyDescent="0.2">
      <c r="A26" s="31" t="s">
        <v>9</v>
      </c>
      <c r="B26" s="29" t="s">
        <v>36</v>
      </c>
      <c r="C26" s="30" t="s">
        <v>13</v>
      </c>
      <c r="D26" s="51">
        <f>I26*J26*$K$25</f>
        <v>458800</v>
      </c>
      <c r="E26" s="1"/>
      <c r="F26" s="52">
        <f>ROUND(D26*E26,2)</f>
        <v>0</v>
      </c>
      <c r="H26" s="65"/>
      <c r="I26" s="48">
        <v>11470</v>
      </c>
      <c r="J26" s="71">
        <v>20</v>
      </c>
      <c r="K26" s="60"/>
    </row>
    <row r="27" spans="1:11" s="42" customFormat="1" ht="12.75" customHeight="1" x14ac:dyDescent="0.2">
      <c r="A27" s="97" t="s">
        <v>1</v>
      </c>
      <c r="B27" s="98"/>
      <c r="C27" s="98"/>
      <c r="D27" s="98"/>
      <c r="E27" s="99"/>
      <c r="F27" s="58">
        <f>SUM(F26:F26)</f>
        <v>0</v>
      </c>
      <c r="H27" s="66"/>
      <c r="J27" s="72"/>
      <c r="K27" s="7"/>
    </row>
    <row r="30" spans="1:11" x14ac:dyDescent="0.2">
      <c r="A30" s="7" t="s">
        <v>88</v>
      </c>
      <c r="B30" s="33"/>
    </row>
    <row r="31" spans="1:11" x14ac:dyDescent="0.2">
      <c r="A31" s="7" t="s">
        <v>89</v>
      </c>
    </row>
    <row r="32" spans="1:11" s="35" customFormat="1" x14ac:dyDescent="0.2">
      <c r="A32" s="32" t="s">
        <v>51</v>
      </c>
      <c r="B32" s="34"/>
      <c r="C32" s="34"/>
      <c r="D32" s="34"/>
      <c r="E32" s="34"/>
      <c r="F32" s="34"/>
      <c r="G32" s="34"/>
      <c r="H32" s="34"/>
      <c r="J32" s="69"/>
      <c r="K32" s="7"/>
    </row>
    <row r="33" spans="1:11" s="35" customFormat="1" x14ac:dyDescent="0.2">
      <c r="A33" s="34" t="s">
        <v>94</v>
      </c>
      <c r="B33" s="34"/>
      <c r="C33" s="34"/>
      <c r="D33" s="34"/>
      <c r="E33" s="34"/>
      <c r="F33" s="34"/>
      <c r="G33" s="34"/>
      <c r="H33" s="34"/>
      <c r="J33" s="69"/>
      <c r="K33" s="7"/>
    </row>
    <row r="34" spans="1:11" s="35" customFormat="1" x14ac:dyDescent="0.2">
      <c r="A34" s="34" t="s">
        <v>32</v>
      </c>
      <c r="B34" s="36"/>
      <c r="C34" s="37"/>
      <c r="D34" s="38"/>
      <c r="E34" s="38"/>
      <c r="F34" s="38"/>
      <c r="G34" s="39"/>
      <c r="H34" s="39"/>
      <c r="J34" s="69"/>
      <c r="K34" s="7"/>
    </row>
    <row r="35" spans="1:11" s="35" customFormat="1" x14ac:dyDescent="0.2">
      <c r="A35" s="34" t="s">
        <v>33</v>
      </c>
      <c r="B35" s="36"/>
      <c r="C35" s="37"/>
      <c r="D35" s="38"/>
      <c r="E35" s="38"/>
      <c r="F35" s="38"/>
      <c r="G35" s="39"/>
      <c r="H35" s="39"/>
      <c r="J35" s="69"/>
      <c r="K35" s="7"/>
    </row>
    <row r="36" spans="1:11" x14ac:dyDescent="0.2">
      <c r="A36" s="7" t="s">
        <v>90</v>
      </c>
    </row>
    <row r="37" spans="1:11" x14ac:dyDescent="0.2">
      <c r="A37" s="7" t="s">
        <v>34</v>
      </c>
    </row>
    <row r="38" spans="1:11" s="35" customFormat="1" x14ac:dyDescent="0.2">
      <c r="A38" s="34"/>
      <c r="B38" s="36"/>
      <c r="C38" s="40"/>
      <c r="D38" s="38"/>
      <c r="E38" s="38"/>
      <c r="F38" s="38"/>
      <c r="G38" s="39"/>
      <c r="H38" s="39"/>
      <c r="J38" s="69"/>
      <c r="K38" s="7"/>
    </row>
    <row r="39" spans="1:11" x14ac:dyDescent="0.2">
      <c r="A39" s="34"/>
      <c r="B39" s="36"/>
      <c r="C39" s="40"/>
      <c r="D39" s="38"/>
      <c r="E39" s="38"/>
      <c r="F39" s="38"/>
      <c r="G39" s="39"/>
      <c r="H39" s="39"/>
    </row>
    <row r="40" spans="1:11" x14ac:dyDescent="0.2">
      <c r="A40" s="34"/>
      <c r="B40" s="36"/>
      <c r="C40" s="40"/>
      <c r="D40" s="38"/>
      <c r="E40" s="38"/>
      <c r="F40" s="38"/>
      <c r="G40" s="39"/>
      <c r="H40" s="39"/>
    </row>
    <row r="41" spans="1:11" x14ac:dyDescent="0.2">
      <c r="A41" s="11" t="s">
        <v>2</v>
      </c>
      <c r="B41" s="11"/>
      <c r="C41" s="12"/>
      <c r="D41" s="13" t="s">
        <v>3</v>
      </c>
      <c r="E41" s="14"/>
    </row>
    <row r="42" spans="1:11" x14ac:dyDescent="0.2">
      <c r="B42" s="11"/>
      <c r="C42" s="12"/>
    </row>
    <row r="43" spans="1:11" ht="12.75" customHeight="1" x14ac:dyDescent="0.2">
      <c r="A43" s="89">
        <f>REKAPITULACIJA!A57</f>
        <v>0</v>
      </c>
      <c r="B43" s="89"/>
      <c r="C43" s="12"/>
      <c r="D43" s="15"/>
      <c r="E43" s="16"/>
      <c r="F43" s="15"/>
    </row>
    <row r="44" spans="1:11" x14ac:dyDescent="0.2">
      <c r="G44" s="39"/>
      <c r="H44" s="39"/>
    </row>
    <row r="45" spans="1:11" x14ac:dyDescent="0.2">
      <c r="A45" s="34"/>
      <c r="B45" s="36"/>
      <c r="C45" s="40"/>
      <c r="D45" s="38"/>
      <c r="E45" s="38"/>
      <c r="F45" s="38"/>
      <c r="G45" s="39"/>
      <c r="H45" s="39"/>
    </row>
    <row r="46" spans="1:11" x14ac:dyDescent="0.2">
      <c r="A46" s="34"/>
      <c r="B46" s="36"/>
      <c r="C46" s="40"/>
      <c r="D46" s="38"/>
      <c r="E46" s="38"/>
      <c r="F46" s="38"/>
      <c r="G46" s="39"/>
      <c r="H46" s="39"/>
    </row>
    <row r="47" spans="1:11" x14ac:dyDescent="0.2">
      <c r="A47" s="34"/>
      <c r="B47" s="36"/>
      <c r="C47" s="40"/>
      <c r="D47" s="38"/>
      <c r="E47" s="38"/>
      <c r="F47" s="38"/>
      <c r="G47" s="39"/>
      <c r="H47" s="39"/>
      <c r="K47" s="20"/>
    </row>
    <row r="48" spans="1:11" x14ac:dyDescent="0.2">
      <c r="A48" s="34"/>
      <c r="B48" s="36"/>
      <c r="C48" s="40"/>
      <c r="D48" s="38"/>
      <c r="E48" s="38"/>
      <c r="F48" s="38"/>
      <c r="G48" s="39"/>
      <c r="H48" s="39"/>
    </row>
    <row r="52" spans="11:11" x14ac:dyDescent="0.2">
      <c r="K52" s="35"/>
    </row>
    <row r="53" spans="11:11" x14ac:dyDescent="0.2">
      <c r="K53" s="35"/>
    </row>
    <row r="54" spans="11:11" x14ac:dyDescent="0.2">
      <c r="K54" s="35"/>
    </row>
    <row r="55" spans="11:11" x14ac:dyDescent="0.2">
      <c r="K55" s="35"/>
    </row>
  </sheetData>
  <sheetProtection password="C5C0" sheet="1" objects="1" scenarios="1" selectLockedCells="1"/>
  <mergeCells count="5">
    <mergeCell ref="A17:E17"/>
    <mergeCell ref="A19:E19"/>
    <mergeCell ref="C22:D22"/>
    <mergeCell ref="A43:B43"/>
    <mergeCell ref="A27:E27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55"/>
  <sheetViews>
    <sheetView zoomScaleNormal="100" workbookViewId="0">
      <selection activeCell="E26" sqref="E26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62" customWidth="1"/>
    <col min="9" max="9" width="0" style="7" hidden="1" customWidth="1"/>
    <col min="10" max="10" width="0" style="67" hidden="1" customWidth="1"/>
    <col min="11" max="11" width="0" style="7" hidden="1" customWidth="1"/>
    <col min="12" max="16384" width="9.140625" style="7"/>
  </cols>
  <sheetData>
    <row r="9" spans="1:10" x14ac:dyDescent="0.2">
      <c r="A9" s="11" t="str">
        <f>REKAPITULACIJA!A9</f>
        <v>Številka: 4162-0002/2016</v>
      </c>
      <c r="G9" s="61" t="s">
        <v>95</v>
      </c>
      <c r="H9" s="40"/>
    </row>
    <row r="10" spans="1:10" x14ac:dyDescent="0.2">
      <c r="A10" s="11" t="str">
        <f>REKAPITULACIJA!A10</f>
        <v>Datum: 29. 6. 2016</v>
      </c>
    </row>
    <row r="12" spans="1:10" x14ac:dyDescent="0.2">
      <c r="A12" s="11" t="s">
        <v>63</v>
      </c>
    </row>
    <row r="13" spans="1:10" s="20" customFormat="1" x14ac:dyDescent="0.2">
      <c r="A13" s="6" t="s">
        <v>77</v>
      </c>
      <c r="B13" s="21"/>
      <c r="C13" s="22"/>
      <c r="D13" s="19"/>
      <c r="E13" s="18"/>
      <c r="F13" s="19"/>
      <c r="H13" s="63"/>
      <c r="J13" s="68"/>
    </row>
    <row r="15" spans="1:10" x14ac:dyDescent="0.2">
      <c r="A15" s="11" t="s">
        <v>4</v>
      </c>
    </row>
    <row r="17" spans="1:11" x14ac:dyDescent="0.2">
      <c r="A17" s="90">
        <f>REKAPITULACIJA!A15</f>
        <v>0</v>
      </c>
      <c r="B17" s="90"/>
      <c r="C17" s="90"/>
      <c r="D17" s="90"/>
      <c r="E17" s="90"/>
      <c r="F17" s="5"/>
      <c r="G17" s="4"/>
      <c r="H17" s="64"/>
    </row>
    <row r="18" spans="1:11" x14ac:dyDescent="0.2">
      <c r="A18" s="8"/>
      <c r="B18" s="8"/>
      <c r="C18" s="9"/>
      <c r="D18" s="10"/>
      <c r="E18" s="10"/>
      <c r="F18" s="5"/>
      <c r="G18" s="4"/>
      <c r="H18" s="64"/>
    </row>
    <row r="19" spans="1:11" x14ac:dyDescent="0.2">
      <c r="A19" s="90">
        <f>REKAPITULACIJA!A17</f>
        <v>0</v>
      </c>
      <c r="B19" s="90"/>
      <c r="C19" s="90"/>
      <c r="D19" s="90"/>
      <c r="E19" s="90"/>
      <c r="F19" s="5"/>
      <c r="G19" s="4"/>
      <c r="H19" s="64"/>
    </row>
    <row r="22" spans="1:11" s="20" customFormat="1" ht="12.75" customHeight="1" x14ac:dyDescent="0.2">
      <c r="A22" s="6"/>
      <c r="B22" s="17" t="s">
        <v>5</v>
      </c>
      <c r="C22" s="91"/>
      <c r="D22" s="91"/>
      <c r="E22" s="18"/>
      <c r="F22" s="19"/>
      <c r="H22" s="63"/>
      <c r="J22" s="68"/>
    </row>
    <row r="23" spans="1:11" s="20" customFormat="1" x14ac:dyDescent="0.2">
      <c r="A23" s="6"/>
      <c r="B23" s="17"/>
      <c r="C23" s="23"/>
      <c r="D23" s="24"/>
      <c r="E23" s="18"/>
      <c r="F23" s="19"/>
      <c r="H23" s="63"/>
      <c r="J23" s="68"/>
    </row>
    <row r="24" spans="1:11" x14ac:dyDescent="0.2">
      <c r="K24" s="20" t="s">
        <v>101</v>
      </c>
    </row>
    <row r="25" spans="1:11" s="20" customFormat="1" ht="25.5" x14ac:dyDescent="0.2">
      <c r="A25" s="25" t="s">
        <v>6</v>
      </c>
      <c r="B25" s="25" t="s">
        <v>30</v>
      </c>
      <c r="C25" s="25" t="s">
        <v>7</v>
      </c>
      <c r="D25" s="26" t="s">
        <v>8</v>
      </c>
      <c r="E25" s="27" t="s">
        <v>31</v>
      </c>
      <c r="F25" s="26" t="s">
        <v>0</v>
      </c>
      <c r="H25" s="63"/>
      <c r="I25" s="20" t="s">
        <v>78</v>
      </c>
      <c r="J25" s="70" t="s">
        <v>102</v>
      </c>
      <c r="K25" s="20">
        <v>2</v>
      </c>
    </row>
    <row r="26" spans="1:11" ht="38.25" x14ac:dyDescent="0.2">
      <c r="A26" s="31" t="s">
        <v>9</v>
      </c>
      <c r="B26" s="29" t="s">
        <v>79</v>
      </c>
      <c r="C26" s="30" t="s">
        <v>17</v>
      </c>
      <c r="D26" s="51">
        <f>I26*J26*$K$25</f>
        <v>317600</v>
      </c>
      <c r="E26" s="1"/>
      <c r="F26" s="52">
        <f>ROUND(D26*E26,2)</f>
        <v>0</v>
      </c>
      <c r="I26" s="7">
        <v>7940</v>
      </c>
      <c r="J26" s="7">
        <v>20</v>
      </c>
      <c r="K26" s="60"/>
    </row>
    <row r="27" spans="1:11" ht="25.5" x14ac:dyDescent="0.2">
      <c r="A27" s="28" t="s">
        <v>10</v>
      </c>
      <c r="B27" s="55" t="s">
        <v>80</v>
      </c>
      <c r="C27" s="56" t="s">
        <v>17</v>
      </c>
      <c r="D27" s="51">
        <f>I27*J27*$K$25</f>
        <v>476400</v>
      </c>
      <c r="E27" s="53"/>
      <c r="F27" s="54">
        <f t="shared" ref="F27" si="0">ROUND(D27*E27,2)</f>
        <v>0</v>
      </c>
      <c r="I27" s="7">
        <v>7940</v>
      </c>
      <c r="J27" s="7">
        <v>30</v>
      </c>
    </row>
    <row r="28" spans="1:11" s="20" customFormat="1" ht="12.75" customHeight="1" x14ac:dyDescent="0.2">
      <c r="A28" s="92" t="s">
        <v>1</v>
      </c>
      <c r="B28" s="93"/>
      <c r="C28" s="93"/>
      <c r="D28" s="93"/>
      <c r="E28" s="94"/>
      <c r="F28" s="57">
        <f>SUM(F26:F27)</f>
        <v>0</v>
      </c>
      <c r="H28" s="63"/>
      <c r="J28" s="7"/>
      <c r="K28" s="7"/>
    </row>
    <row r="31" spans="1:11" x14ac:dyDescent="0.2">
      <c r="A31" s="7" t="s">
        <v>88</v>
      </c>
      <c r="B31" s="33"/>
    </row>
    <row r="32" spans="1:11" x14ac:dyDescent="0.2">
      <c r="A32" s="7" t="s">
        <v>89</v>
      </c>
    </row>
    <row r="33" spans="1:11" s="35" customFormat="1" x14ac:dyDescent="0.2">
      <c r="A33" s="32" t="s">
        <v>51</v>
      </c>
      <c r="B33" s="34"/>
      <c r="C33" s="34"/>
      <c r="D33" s="34"/>
      <c r="E33" s="34"/>
      <c r="F33" s="34"/>
      <c r="G33" s="34"/>
      <c r="H33" s="34"/>
      <c r="J33" s="69"/>
      <c r="K33" s="7"/>
    </row>
    <row r="34" spans="1:11" s="35" customFormat="1" x14ac:dyDescent="0.2">
      <c r="A34" s="34" t="s">
        <v>94</v>
      </c>
      <c r="B34" s="34"/>
      <c r="C34" s="34"/>
      <c r="D34" s="34"/>
      <c r="E34" s="34"/>
      <c r="F34" s="34"/>
      <c r="G34" s="34"/>
      <c r="H34" s="34"/>
      <c r="J34" s="69"/>
      <c r="K34" s="7"/>
    </row>
    <row r="35" spans="1:11" s="35" customFormat="1" x14ac:dyDescent="0.2">
      <c r="A35" s="34" t="s">
        <v>32</v>
      </c>
      <c r="B35" s="36"/>
      <c r="C35" s="37"/>
      <c r="D35" s="38"/>
      <c r="E35" s="38"/>
      <c r="F35" s="38"/>
      <c r="G35" s="39"/>
      <c r="H35" s="39"/>
      <c r="J35" s="69"/>
      <c r="K35" s="7"/>
    </row>
    <row r="36" spans="1:11" s="35" customFormat="1" x14ac:dyDescent="0.2">
      <c r="A36" s="34" t="s">
        <v>33</v>
      </c>
      <c r="B36" s="36"/>
      <c r="C36" s="37"/>
      <c r="D36" s="38"/>
      <c r="E36" s="38"/>
      <c r="F36" s="38"/>
      <c r="G36" s="39"/>
      <c r="H36" s="39"/>
      <c r="J36" s="69"/>
      <c r="K36" s="7"/>
    </row>
    <row r="37" spans="1:11" x14ac:dyDescent="0.2">
      <c r="A37" s="7" t="s">
        <v>90</v>
      </c>
    </row>
    <row r="38" spans="1:11" x14ac:dyDescent="0.2">
      <c r="A38" s="7" t="s">
        <v>34</v>
      </c>
    </row>
    <row r="39" spans="1:11" s="35" customFormat="1" x14ac:dyDescent="0.2">
      <c r="A39" s="34"/>
      <c r="B39" s="36"/>
      <c r="C39" s="40"/>
      <c r="D39" s="38"/>
      <c r="E39" s="38"/>
      <c r="F39" s="38"/>
      <c r="G39" s="39"/>
      <c r="H39" s="39"/>
      <c r="J39" s="69"/>
      <c r="K39" s="7"/>
    </row>
    <row r="40" spans="1:11" x14ac:dyDescent="0.2">
      <c r="A40" s="34"/>
      <c r="B40" s="36"/>
      <c r="C40" s="40"/>
      <c r="D40" s="38"/>
      <c r="E40" s="38"/>
      <c r="F40" s="38"/>
      <c r="G40" s="39"/>
      <c r="H40" s="39"/>
    </row>
    <row r="41" spans="1:11" x14ac:dyDescent="0.2">
      <c r="A41" s="34"/>
      <c r="B41" s="36"/>
      <c r="C41" s="40"/>
      <c r="D41" s="38"/>
      <c r="E41" s="38"/>
      <c r="F41" s="38"/>
      <c r="G41" s="39"/>
      <c r="H41" s="39"/>
    </row>
    <row r="42" spans="1:11" x14ac:dyDescent="0.2">
      <c r="A42" s="11" t="s">
        <v>2</v>
      </c>
      <c r="B42" s="11"/>
      <c r="C42" s="12"/>
      <c r="D42" s="13" t="s">
        <v>3</v>
      </c>
      <c r="E42" s="14"/>
    </row>
    <row r="43" spans="1:11" x14ac:dyDescent="0.2">
      <c r="B43" s="11"/>
      <c r="C43" s="12"/>
    </row>
    <row r="44" spans="1:11" ht="12.75" customHeight="1" x14ac:dyDescent="0.2">
      <c r="A44" s="89">
        <f>REKAPITULACIJA!A57</f>
        <v>0</v>
      </c>
      <c r="B44" s="89"/>
      <c r="C44" s="12"/>
      <c r="D44" s="15"/>
      <c r="E44" s="16"/>
      <c r="F44" s="15"/>
    </row>
    <row r="45" spans="1:11" x14ac:dyDescent="0.2">
      <c r="G45" s="39"/>
      <c r="H45" s="39"/>
    </row>
    <row r="46" spans="1:11" x14ac:dyDescent="0.2">
      <c r="A46" s="34"/>
      <c r="B46" s="36"/>
      <c r="C46" s="40"/>
      <c r="D46" s="38"/>
      <c r="E46" s="38"/>
      <c r="F46" s="38"/>
      <c r="G46" s="39"/>
      <c r="H46" s="39"/>
    </row>
    <row r="47" spans="1:11" x14ac:dyDescent="0.2">
      <c r="A47" s="34"/>
      <c r="B47" s="36"/>
      <c r="C47" s="40"/>
      <c r="D47" s="38"/>
      <c r="E47" s="38"/>
      <c r="F47" s="38"/>
      <c r="G47" s="39"/>
      <c r="H47" s="39"/>
      <c r="K47" s="20"/>
    </row>
    <row r="48" spans="1:11" x14ac:dyDescent="0.2">
      <c r="A48" s="34"/>
      <c r="B48" s="36"/>
      <c r="C48" s="40"/>
      <c r="D48" s="38"/>
      <c r="E48" s="38"/>
      <c r="F48" s="38"/>
      <c r="G48" s="39"/>
      <c r="H48" s="39"/>
    </row>
    <row r="49" spans="1:11" x14ac:dyDescent="0.2">
      <c r="A49" s="34"/>
      <c r="B49" s="36"/>
      <c r="C49" s="40"/>
      <c r="D49" s="38"/>
      <c r="E49" s="38"/>
      <c r="F49" s="38"/>
      <c r="G49" s="39"/>
      <c r="H49" s="39"/>
    </row>
    <row r="52" spans="1:11" x14ac:dyDescent="0.2">
      <c r="K52" s="35"/>
    </row>
    <row r="53" spans="1:11" x14ac:dyDescent="0.2">
      <c r="K53" s="35"/>
    </row>
    <row r="54" spans="1:11" x14ac:dyDescent="0.2">
      <c r="K54" s="35"/>
    </row>
    <row r="55" spans="1:11" x14ac:dyDescent="0.2">
      <c r="K55" s="35"/>
    </row>
  </sheetData>
  <sheetProtection password="C5C0" sheet="1" objects="1" scenarios="1" selectLockedCells="1"/>
  <mergeCells count="5">
    <mergeCell ref="A17:E17"/>
    <mergeCell ref="A19:E19"/>
    <mergeCell ref="C22:D22"/>
    <mergeCell ref="A44:B44"/>
    <mergeCell ref="A28:E28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55"/>
  <sheetViews>
    <sheetView zoomScaleNormal="100" workbookViewId="0">
      <selection activeCell="E27" sqref="E27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62" customWidth="1"/>
    <col min="9" max="9" width="0" style="7" hidden="1" customWidth="1"/>
    <col min="10" max="10" width="0" style="67" hidden="1" customWidth="1"/>
    <col min="11" max="11" width="0" style="7" hidden="1" customWidth="1"/>
    <col min="12" max="16384" width="9.140625" style="7"/>
  </cols>
  <sheetData>
    <row r="9" spans="1:10" x14ac:dyDescent="0.2">
      <c r="A9" s="11" t="str">
        <f>REKAPITULACIJA!A9</f>
        <v>Številka: 4162-0002/2016</v>
      </c>
      <c r="G9" s="61" t="s">
        <v>95</v>
      </c>
      <c r="H9" s="40"/>
    </row>
    <row r="10" spans="1:10" x14ac:dyDescent="0.2">
      <c r="A10" s="11" t="str">
        <f>REKAPITULACIJA!A10</f>
        <v>Datum: 29. 6. 2016</v>
      </c>
    </row>
    <row r="12" spans="1:10" x14ac:dyDescent="0.2">
      <c r="A12" s="11" t="s">
        <v>84</v>
      </c>
    </row>
    <row r="13" spans="1:10" s="20" customFormat="1" x14ac:dyDescent="0.2">
      <c r="A13" s="6" t="s">
        <v>76</v>
      </c>
      <c r="B13" s="21"/>
      <c r="C13" s="22"/>
      <c r="D13" s="19"/>
      <c r="E13" s="18"/>
      <c r="F13" s="19"/>
      <c r="H13" s="63"/>
      <c r="J13" s="68"/>
    </row>
    <row r="15" spans="1:10" x14ac:dyDescent="0.2">
      <c r="A15" s="11" t="s">
        <v>4</v>
      </c>
    </row>
    <row r="17" spans="1:11" x14ac:dyDescent="0.2">
      <c r="A17" s="90">
        <f>REKAPITULACIJA!A15</f>
        <v>0</v>
      </c>
      <c r="B17" s="90"/>
      <c r="C17" s="90"/>
      <c r="D17" s="90"/>
      <c r="E17" s="90"/>
      <c r="F17" s="5"/>
      <c r="G17" s="4"/>
      <c r="H17" s="64"/>
    </row>
    <row r="18" spans="1:11" x14ac:dyDescent="0.2">
      <c r="A18" s="8"/>
      <c r="B18" s="8"/>
      <c r="C18" s="9"/>
      <c r="D18" s="10"/>
      <c r="E18" s="10"/>
      <c r="F18" s="5"/>
      <c r="G18" s="4"/>
      <c r="H18" s="64"/>
    </row>
    <row r="19" spans="1:11" x14ac:dyDescent="0.2">
      <c r="A19" s="90">
        <f>REKAPITULACIJA!A17</f>
        <v>0</v>
      </c>
      <c r="B19" s="90"/>
      <c r="C19" s="90"/>
      <c r="D19" s="90"/>
      <c r="E19" s="90"/>
      <c r="F19" s="5"/>
      <c r="G19" s="4"/>
      <c r="H19" s="64"/>
    </row>
    <row r="22" spans="1:11" s="20" customFormat="1" ht="12.75" customHeight="1" x14ac:dyDescent="0.2">
      <c r="A22" s="6"/>
      <c r="B22" s="17" t="s">
        <v>5</v>
      </c>
      <c r="C22" s="91"/>
      <c r="D22" s="91"/>
      <c r="E22" s="18"/>
      <c r="F22" s="19"/>
      <c r="H22" s="63"/>
      <c r="J22" s="68"/>
    </row>
    <row r="23" spans="1:11" s="20" customFormat="1" x14ac:dyDescent="0.2">
      <c r="A23" s="6"/>
      <c r="B23" s="17"/>
      <c r="C23" s="23"/>
      <c r="D23" s="24"/>
      <c r="E23" s="18"/>
      <c r="F23" s="19"/>
      <c r="H23" s="63"/>
      <c r="J23" s="68"/>
    </row>
    <row r="24" spans="1:11" x14ac:dyDescent="0.2">
      <c r="K24" s="20" t="s">
        <v>101</v>
      </c>
    </row>
    <row r="25" spans="1:11" s="20" customFormat="1" ht="25.5" x14ac:dyDescent="0.2">
      <c r="A25" s="25" t="s">
        <v>6</v>
      </c>
      <c r="B25" s="25" t="s">
        <v>30</v>
      </c>
      <c r="C25" s="25" t="s">
        <v>7</v>
      </c>
      <c r="D25" s="26" t="s">
        <v>8</v>
      </c>
      <c r="E25" s="27" t="s">
        <v>31</v>
      </c>
      <c r="F25" s="26" t="s">
        <v>0</v>
      </c>
      <c r="H25" s="63"/>
      <c r="I25" s="20" t="s">
        <v>78</v>
      </c>
      <c r="J25" s="70" t="s">
        <v>102</v>
      </c>
      <c r="K25" s="20">
        <v>2</v>
      </c>
    </row>
    <row r="26" spans="1:11" s="48" customFormat="1" ht="12.75" customHeight="1" x14ac:dyDescent="0.2">
      <c r="A26" s="28" t="s">
        <v>9</v>
      </c>
      <c r="B26" s="29" t="s">
        <v>81</v>
      </c>
      <c r="C26" s="30" t="s">
        <v>27</v>
      </c>
      <c r="D26" s="51">
        <f>I26*J26*$K$25</f>
        <v>160</v>
      </c>
      <c r="E26" s="1"/>
      <c r="F26" s="52">
        <f t="shared" ref="F26" si="0">ROUND(D26*E26,2)</f>
        <v>0</v>
      </c>
      <c r="H26" s="65"/>
      <c r="I26" s="7">
        <v>80</v>
      </c>
      <c r="J26" s="71">
        <v>1</v>
      </c>
      <c r="K26" s="60"/>
    </row>
    <row r="27" spans="1:11" ht="25.5" x14ac:dyDescent="0.2">
      <c r="A27" s="31" t="s">
        <v>10</v>
      </c>
      <c r="B27" s="29" t="s">
        <v>83</v>
      </c>
      <c r="C27" s="30" t="s">
        <v>27</v>
      </c>
      <c r="D27" s="51">
        <f t="shared" ref="D27:D29" si="1">I27*J27*$K$25</f>
        <v>160</v>
      </c>
      <c r="E27" s="1"/>
      <c r="F27" s="52">
        <f>ROUND(D27*E27,2)</f>
        <v>0</v>
      </c>
      <c r="I27" s="7">
        <v>80</v>
      </c>
      <c r="J27" s="71">
        <v>1</v>
      </c>
    </row>
    <row r="28" spans="1:11" ht="25.5" x14ac:dyDescent="0.2">
      <c r="A28" s="31" t="s">
        <v>11</v>
      </c>
      <c r="B28" s="29" t="s">
        <v>82</v>
      </c>
      <c r="C28" s="30" t="s">
        <v>27</v>
      </c>
      <c r="D28" s="51">
        <f t="shared" si="1"/>
        <v>320</v>
      </c>
      <c r="E28" s="1"/>
      <c r="F28" s="52">
        <f t="shared" ref="F28:F29" si="2">ROUND(D28*E28,2)</f>
        <v>0</v>
      </c>
      <c r="I28" s="7">
        <v>160</v>
      </c>
      <c r="J28" s="71">
        <v>1</v>
      </c>
    </row>
    <row r="29" spans="1:11" s="48" customFormat="1" ht="12.75" customHeight="1" x14ac:dyDescent="0.2">
      <c r="A29" s="31" t="s">
        <v>12</v>
      </c>
      <c r="B29" s="73" t="s">
        <v>91</v>
      </c>
      <c r="C29" s="74" t="s">
        <v>27</v>
      </c>
      <c r="D29" s="51">
        <f t="shared" si="1"/>
        <v>320</v>
      </c>
      <c r="E29" s="1"/>
      <c r="F29" s="52">
        <f t="shared" si="2"/>
        <v>0</v>
      </c>
      <c r="H29" s="65"/>
      <c r="I29" s="7">
        <v>160</v>
      </c>
      <c r="J29" s="71">
        <v>1</v>
      </c>
      <c r="K29" s="7"/>
    </row>
    <row r="30" spans="1:11" s="42" customFormat="1" ht="12.75" customHeight="1" x14ac:dyDescent="0.2">
      <c r="A30" s="100" t="s">
        <v>1</v>
      </c>
      <c r="B30" s="101"/>
      <c r="C30" s="101"/>
      <c r="D30" s="101"/>
      <c r="E30" s="102"/>
      <c r="F30" s="50">
        <f>SUM(F26:F29)</f>
        <v>0</v>
      </c>
      <c r="H30" s="66"/>
      <c r="J30" s="72"/>
      <c r="K30" s="7"/>
    </row>
    <row r="33" spans="1:11" x14ac:dyDescent="0.2">
      <c r="A33" s="7" t="s">
        <v>88</v>
      </c>
      <c r="B33" s="33"/>
    </row>
    <row r="34" spans="1:11" x14ac:dyDescent="0.2">
      <c r="A34" s="7" t="s">
        <v>89</v>
      </c>
    </row>
    <row r="35" spans="1:11" s="35" customFormat="1" x14ac:dyDescent="0.2">
      <c r="A35" s="32" t="s">
        <v>51</v>
      </c>
      <c r="B35" s="34"/>
      <c r="C35" s="34"/>
      <c r="D35" s="34"/>
      <c r="E35" s="34"/>
      <c r="F35" s="34"/>
      <c r="G35" s="34"/>
      <c r="H35" s="34"/>
      <c r="J35" s="69"/>
      <c r="K35" s="7"/>
    </row>
    <row r="36" spans="1:11" s="35" customFormat="1" x14ac:dyDescent="0.2">
      <c r="A36" s="34" t="s">
        <v>94</v>
      </c>
      <c r="B36" s="34"/>
      <c r="C36" s="34"/>
      <c r="D36" s="34"/>
      <c r="E36" s="34"/>
      <c r="F36" s="34"/>
      <c r="G36" s="34"/>
      <c r="H36" s="34"/>
      <c r="J36" s="69"/>
      <c r="K36" s="7"/>
    </row>
    <row r="37" spans="1:11" s="35" customFormat="1" x14ac:dyDescent="0.2">
      <c r="A37" s="34" t="s">
        <v>32</v>
      </c>
      <c r="B37" s="36"/>
      <c r="C37" s="37"/>
      <c r="D37" s="38"/>
      <c r="E37" s="38"/>
      <c r="F37" s="38"/>
      <c r="G37" s="39"/>
      <c r="H37" s="39"/>
      <c r="J37" s="69"/>
      <c r="K37" s="7"/>
    </row>
    <row r="38" spans="1:11" s="35" customFormat="1" x14ac:dyDescent="0.2">
      <c r="A38" s="34" t="s">
        <v>33</v>
      </c>
      <c r="B38" s="36"/>
      <c r="C38" s="37"/>
      <c r="D38" s="38"/>
      <c r="E38" s="38"/>
      <c r="F38" s="38"/>
      <c r="G38" s="39"/>
      <c r="H38" s="39"/>
      <c r="J38" s="69"/>
      <c r="K38" s="7"/>
    </row>
    <row r="39" spans="1:11" x14ac:dyDescent="0.2">
      <c r="A39" s="7" t="s">
        <v>90</v>
      </c>
    </row>
    <row r="40" spans="1:11" x14ac:dyDescent="0.2">
      <c r="A40" s="7" t="s">
        <v>34</v>
      </c>
    </row>
    <row r="41" spans="1:11" s="35" customFormat="1" x14ac:dyDescent="0.2">
      <c r="A41" s="34"/>
      <c r="B41" s="36"/>
      <c r="C41" s="40"/>
      <c r="D41" s="38"/>
      <c r="E41" s="38"/>
      <c r="F41" s="38"/>
      <c r="G41" s="39"/>
      <c r="H41" s="39"/>
      <c r="J41" s="69"/>
      <c r="K41" s="7"/>
    </row>
    <row r="42" spans="1:11" x14ac:dyDescent="0.2">
      <c r="A42" s="34"/>
      <c r="B42" s="36"/>
      <c r="C42" s="40"/>
      <c r="D42" s="38"/>
      <c r="E42" s="38"/>
      <c r="F42" s="38"/>
      <c r="G42" s="39"/>
      <c r="H42" s="39"/>
    </row>
    <row r="43" spans="1:11" x14ac:dyDescent="0.2">
      <c r="A43" s="34"/>
      <c r="B43" s="36"/>
      <c r="C43" s="40"/>
      <c r="D43" s="38"/>
      <c r="E43" s="38"/>
      <c r="F43" s="38"/>
      <c r="G43" s="39"/>
      <c r="H43" s="39"/>
    </row>
    <row r="44" spans="1:11" ht="12.75" customHeight="1" x14ac:dyDescent="0.2">
      <c r="A44" s="11" t="s">
        <v>2</v>
      </c>
      <c r="B44" s="11"/>
      <c r="C44" s="12"/>
      <c r="D44" s="13" t="s">
        <v>3</v>
      </c>
      <c r="E44" s="14"/>
    </row>
    <row r="45" spans="1:11" x14ac:dyDescent="0.2">
      <c r="B45" s="11"/>
      <c r="C45" s="12"/>
    </row>
    <row r="46" spans="1:11" x14ac:dyDescent="0.2">
      <c r="A46" s="89">
        <f>REKAPITULACIJA!A57</f>
        <v>0</v>
      </c>
      <c r="B46" s="89"/>
      <c r="C46" s="12"/>
      <c r="D46" s="15"/>
      <c r="E46" s="16"/>
      <c r="F46" s="15"/>
    </row>
    <row r="47" spans="1:11" x14ac:dyDescent="0.2">
      <c r="G47" s="39"/>
      <c r="H47" s="39"/>
      <c r="K47" s="20"/>
    </row>
    <row r="48" spans="1:11" x14ac:dyDescent="0.2">
      <c r="A48" s="34"/>
      <c r="B48" s="36"/>
      <c r="C48" s="40"/>
      <c r="D48" s="38"/>
      <c r="E48" s="38"/>
      <c r="F48" s="38"/>
      <c r="G48" s="39"/>
      <c r="H48" s="39"/>
    </row>
    <row r="49" spans="1:11" x14ac:dyDescent="0.2">
      <c r="A49" s="34"/>
      <c r="B49" s="36"/>
      <c r="C49" s="40"/>
      <c r="D49" s="38"/>
      <c r="E49" s="38"/>
      <c r="F49" s="38"/>
      <c r="G49" s="39"/>
      <c r="H49" s="39"/>
    </row>
    <row r="50" spans="1:11" x14ac:dyDescent="0.2">
      <c r="A50" s="34"/>
      <c r="B50" s="36"/>
      <c r="C50" s="40"/>
      <c r="D50" s="38"/>
      <c r="E50" s="38"/>
      <c r="F50" s="38"/>
      <c r="G50" s="39"/>
      <c r="H50" s="39"/>
    </row>
    <row r="51" spans="1:11" x14ac:dyDescent="0.2">
      <c r="A51" s="34"/>
      <c r="B51" s="36"/>
      <c r="C51" s="40"/>
      <c r="D51" s="38"/>
      <c r="E51" s="38"/>
      <c r="F51" s="38"/>
      <c r="G51" s="39"/>
      <c r="H51" s="39"/>
    </row>
    <row r="52" spans="1:11" x14ac:dyDescent="0.2">
      <c r="K52" s="35"/>
    </row>
    <row r="53" spans="1:11" x14ac:dyDescent="0.2">
      <c r="K53" s="35"/>
    </row>
    <row r="54" spans="1:11" x14ac:dyDescent="0.2">
      <c r="K54" s="35"/>
    </row>
    <row r="55" spans="1:11" x14ac:dyDescent="0.2">
      <c r="K55" s="35"/>
    </row>
  </sheetData>
  <sheetProtection password="C5C0" sheet="1" objects="1" scenarios="1" selectLockedCells="1"/>
  <mergeCells count="5">
    <mergeCell ref="A17:E17"/>
    <mergeCell ref="A19:E19"/>
    <mergeCell ref="C22:D22"/>
    <mergeCell ref="A46:B46"/>
    <mergeCell ref="A30:E30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64"/>
  <sheetViews>
    <sheetView topLeftCell="A31" zoomScaleNormal="100" workbookViewId="0">
      <selection activeCell="E40" sqref="E40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7" customWidth="1"/>
    <col min="9" max="9" width="0" style="7" hidden="1" customWidth="1"/>
    <col min="10" max="10" width="0" style="67" hidden="1" customWidth="1"/>
    <col min="11" max="11" width="0" style="7" hidden="1" customWidth="1"/>
    <col min="12" max="16384" width="9.140625" style="7"/>
  </cols>
  <sheetData>
    <row r="9" spans="1:10" x14ac:dyDescent="0.2">
      <c r="A9" s="11" t="str">
        <f>REKAPITULACIJA!A9</f>
        <v>Številka: 4162-0002/2016</v>
      </c>
      <c r="F9" s="39"/>
      <c r="G9" s="61" t="s">
        <v>95</v>
      </c>
      <c r="H9" s="40"/>
    </row>
    <row r="10" spans="1:10" x14ac:dyDescent="0.2">
      <c r="A10" s="11" t="str">
        <f>REKAPITULACIJA!A10</f>
        <v>Datum: 29. 6. 2016</v>
      </c>
    </row>
    <row r="12" spans="1:10" x14ac:dyDescent="0.2">
      <c r="A12" s="11" t="s">
        <v>29</v>
      </c>
    </row>
    <row r="13" spans="1:10" s="20" customFormat="1" x14ac:dyDescent="0.2">
      <c r="A13" s="6" t="s">
        <v>64</v>
      </c>
      <c r="B13" s="21"/>
      <c r="C13" s="22"/>
      <c r="D13" s="19"/>
      <c r="E13" s="18"/>
      <c r="F13" s="19"/>
      <c r="J13" s="68"/>
    </row>
    <row r="15" spans="1:10" x14ac:dyDescent="0.2">
      <c r="A15" s="11" t="s">
        <v>4</v>
      </c>
    </row>
    <row r="17" spans="1:11" x14ac:dyDescent="0.2">
      <c r="A17" s="90">
        <f>REKAPITULACIJA!A15</f>
        <v>0</v>
      </c>
      <c r="B17" s="90"/>
      <c r="C17" s="90"/>
      <c r="D17" s="90"/>
      <c r="E17" s="90"/>
      <c r="F17" s="5"/>
      <c r="G17" s="4"/>
      <c r="H17" s="4"/>
    </row>
    <row r="18" spans="1:11" x14ac:dyDescent="0.2">
      <c r="A18" s="8"/>
      <c r="B18" s="8"/>
      <c r="C18" s="9"/>
      <c r="D18" s="10"/>
      <c r="E18" s="10"/>
      <c r="F18" s="5"/>
      <c r="G18" s="4"/>
      <c r="H18" s="4"/>
    </row>
    <row r="19" spans="1:11" x14ac:dyDescent="0.2">
      <c r="A19" s="90">
        <f>REKAPITULACIJA!A17</f>
        <v>0</v>
      </c>
      <c r="B19" s="90"/>
      <c r="C19" s="90"/>
      <c r="D19" s="90"/>
      <c r="E19" s="90"/>
      <c r="F19" s="5"/>
      <c r="G19" s="4"/>
      <c r="H19" s="4"/>
    </row>
    <row r="22" spans="1:11" s="20" customFormat="1" ht="12.75" customHeight="1" x14ac:dyDescent="0.2">
      <c r="A22" s="6"/>
      <c r="B22" s="17" t="s">
        <v>5</v>
      </c>
      <c r="C22" s="91"/>
      <c r="D22" s="91"/>
      <c r="E22" s="18"/>
      <c r="F22" s="19"/>
      <c r="J22" s="68"/>
    </row>
    <row r="23" spans="1:11" s="20" customFormat="1" x14ac:dyDescent="0.2">
      <c r="A23" s="6"/>
      <c r="B23" s="17"/>
      <c r="C23" s="23"/>
      <c r="D23" s="24"/>
      <c r="E23" s="18"/>
      <c r="F23" s="19"/>
      <c r="J23" s="68"/>
    </row>
    <row r="24" spans="1:11" x14ac:dyDescent="0.2">
      <c r="K24" s="20" t="s">
        <v>101</v>
      </c>
    </row>
    <row r="25" spans="1:11" s="20" customFormat="1" ht="25.5" x14ac:dyDescent="0.2">
      <c r="A25" s="25" t="s">
        <v>6</v>
      </c>
      <c r="B25" s="25" t="s">
        <v>30</v>
      </c>
      <c r="C25" s="25" t="s">
        <v>7</v>
      </c>
      <c r="D25" s="26" t="s">
        <v>8</v>
      </c>
      <c r="E25" s="27" t="s">
        <v>31</v>
      </c>
      <c r="F25" s="26" t="s">
        <v>0</v>
      </c>
      <c r="I25" s="20" t="s">
        <v>78</v>
      </c>
      <c r="J25" s="68" t="s">
        <v>102</v>
      </c>
      <c r="K25" s="20">
        <v>2</v>
      </c>
    </row>
    <row r="26" spans="1:11" x14ac:dyDescent="0.2">
      <c r="A26" s="28" t="s">
        <v>9</v>
      </c>
      <c r="B26" s="29" t="s">
        <v>39</v>
      </c>
      <c r="C26" s="30" t="s">
        <v>17</v>
      </c>
      <c r="D26" s="51">
        <f>I26*J26*$K$25</f>
        <v>99620</v>
      </c>
      <c r="E26" s="1"/>
      <c r="F26" s="52">
        <f t="shared" ref="F26" si="0">ROUND(D26*E26,2)</f>
        <v>0</v>
      </c>
      <c r="I26" s="7">
        <v>9962</v>
      </c>
      <c r="J26" s="7">
        <v>5</v>
      </c>
      <c r="K26" s="60"/>
    </row>
    <row r="27" spans="1:11" x14ac:dyDescent="0.2">
      <c r="A27" s="31" t="s">
        <v>10</v>
      </c>
      <c r="B27" s="29" t="s">
        <v>35</v>
      </c>
      <c r="C27" s="30" t="s">
        <v>17</v>
      </c>
      <c r="D27" s="51">
        <f t="shared" ref="D27:D42" si="1">I27*J27*$K$25</f>
        <v>17640</v>
      </c>
      <c r="E27" s="1"/>
      <c r="F27" s="52">
        <f>ROUND(D27*E27,2)</f>
        <v>0</v>
      </c>
      <c r="I27" s="7">
        <v>1764</v>
      </c>
      <c r="J27" s="7">
        <v>5</v>
      </c>
    </row>
    <row r="28" spans="1:11" x14ac:dyDescent="0.2">
      <c r="A28" s="31" t="s">
        <v>11</v>
      </c>
      <c r="B28" s="29" t="s">
        <v>41</v>
      </c>
      <c r="C28" s="30" t="s">
        <v>17</v>
      </c>
      <c r="D28" s="51">
        <f t="shared" si="1"/>
        <v>398480</v>
      </c>
      <c r="E28" s="1"/>
      <c r="F28" s="52">
        <f t="shared" ref="F28" si="2">ROUND(D28*E28,2)</f>
        <v>0</v>
      </c>
      <c r="I28" s="7">
        <v>9962</v>
      </c>
      <c r="J28" s="7">
        <v>20</v>
      </c>
    </row>
    <row r="29" spans="1:11" x14ac:dyDescent="0.2">
      <c r="A29" s="31" t="s">
        <v>12</v>
      </c>
      <c r="B29" s="29" t="s">
        <v>44</v>
      </c>
      <c r="C29" s="30" t="s">
        <v>17</v>
      </c>
      <c r="D29" s="51">
        <f t="shared" si="1"/>
        <v>70560</v>
      </c>
      <c r="E29" s="1"/>
      <c r="F29" s="52">
        <f t="shared" ref="F29:F41" si="3">ROUND(D29*E29,2)</f>
        <v>0</v>
      </c>
      <c r="I29" s="7">
        <v>1764</v>
      </c>
      <c r="J29" s="7">
        <v>20</v>
      </c>
    </row>
    <row r="30" spans="1:11" ht="25.5" x14ac:dyDescent="0.2">
      <c r="A30" s="31" t="s">
        <v>14</v>
      </c>
      <c r="B30" s="29" t="s">
        <v>38</v>
      </c>
      <c r="C30" s="30" t="s">
        <v>17</v>
      </c>
      <c r="D30" s="51">
        <f t="shared" si="1"/>
        <v>298860</v>
      </c>
      <c r="E30" s="1"/>
      <c r="F30" s="52">
        <f>ROUND(D30*E30,2)</f>
        <v>0</v>
      </c>
      <c r="I30" s="7">
        <v>9962</v>
      </c>
      <c r="J30" s="7">
        <v>15</v>
      </c>
    </row>
    <row r="31" spans="1:11" ht="25.5" x14ac:dyDescent="0.2">
      <c r="A31" s="31" t="s">
        <v>15</v>
      </c>
      <c r="B31" s="29" t="s">
        <v>43</v>
      </c>
      <c r="C31" s="30" t="s">
        <v>17</v>
      </c>
      <c r="D31" s="51">
        <f t="shared" si="1"/>
        <v>52920</v>
      </c>
      <c r="E31" s="1"/>
      <c r="F31" s="52">
        <f>ROUND(D31*E31,2)</f>
        <v>0</v>
      </c>
      <c r="I31" s="7">
        <v>1764</v>
      </c>
      <c r="J31" s="7">
        <v>15</v>
      </c>
    </row>
    <row r="32" spans="1:11" x14ac:dyDescent="0.2">
      <c r="A32" s="31" t="s">
        <v>16</v>
      </c>
      <c r="B32" s="29" t="s">
        <v>40</v>
      </c>
      <c r="C32" s="30" t="s">
        <v>17</v>
      </c>
      <c r="D32" s="51">
        <f t="shared" si="1"/>
        <v>120080</v>
      </c>
      <c r="E32" s="1"/>
      <c r="F32" s="52">
        <f>ROUND(D32*E32,2)</f>
        <v>0</v>
      </c>
      <c r="I32" s="7">
        <f>2350+177+475</f>
        <v>3002</v>
      </c>
      <c r="J32" s="67">
        <v>20</v>
      </c>
    </row>
    <row r="33" spans="1:11" ht="25.5" x14ac:dyDescent="0.2">
      <c r="A33" s="31" t="s">
        <v>18</v>
      </c>
      <c r="B33" s="29" t="s">
        <v>37</v>
      </c>
      <c r="C33" s="30" t="s">
        <v>17</v>
      </c>
      <c r="D33" s="51">
        <f t="shared" si="1"/>
        <v>180120</v>
      </c>
      <c r="E33" s="1"/>
      <c r="F33" s="52">
        <f t="shared" si="3"/>
        <v>0</v>
      </c>
      <c r="I33" s="7">
        <v>3002</v>
      </c>
      <c r="J33" s="67">
        <v>30</v>
      </c>
    </row>
    <row r="34" spans="1:11" x14ac:dyDescent="0.2">
      <c r="A34" s="31" t="s">
        <v>19</v>
      </c>
      <c r="B34" s="29" t="s">
        <v>36</v>
      </c>
      <c r="C34" s="30" t="s">
        <v>13</v>
      </c>
      <c r="D34" s="51">
        <f t="shared" si="1"/>
        <v>4000</v>
      </c>
      <c r="E34" s="1"/>
      <c r="F34" s="52">
        <f>ROUND(D34*E34,2)</f>
        <v>0</v>
      </c>
      <c r="I34" s="7">
        <v>100</v>
      </c>
      <c r="J34" s="67">
        <v>20</v>
      </c>
    </row>
    <row r="35" spans="1:11" x14ac:dyDescent="0.2">
      <c r="A35" s="31" t="s">
        <v>20</v>
      </c>
      <c r="B35" s="29" t="s">
        <v>42</v>
      </c>
      <c r="C35" s="30" t="s">
        <v>13</v>
      </c>
      <c r="D35" s="51">
        <f t="shared" si="1"/>
        <v>6000</v>
      </c>
      <c r="E35" s="1"/>
      <c r="F35" s="52">
        <f>ROUND(D35*E35,2)</f>
        <v>0</v>
      </c>
      <c r="I35" s="7">
        <v>100</v>
      </c>
      <c r="J35" s="67">
        <v>30</v>
      </c>
    </row>
    <row r="36" spans="1:11" ht="25.5" x14ac:dyDescent="0.2">
      <c r="A36" s="31" t="s">
        <v>21</v>
      </c>
      <c r="B36" s="29" t="s">
        <v>49</v>
      </c>
      <c r="C36" s="30" t="s">
        <v>28</v>
      </c>
      <c r="D36" s="51">
        <f t="shared" si="1"/>
        <v>240</v>
      </c>
      <c r="E36" s="1"/>
      <c r="F36" s="52">
        <f>ROUND(D36*E36,2)</f>
        <v>0</v>
      </c>
      <c r="I36" s="7">
        <v>8</v>
      </c>
      <c r="J36" s="67">
        <v>15</v>
      </c>
    </row>
    <row r="37" spans="1:11" ht="38.25" x14ac:dyDescent="0.2">
      <c r="A37" s="28" t="s">
        <v>22</v>
      </c>
      <c r="B37" s="29" t="s">
        <v>48</v>
      </c>
      <c r="C37" s="30" t="s">
        <v>28</v>
      </c>
      <c r="D37" s="51">
        <f t="shared" si="1"/>
        <v>1600</v>
      </c>
      <c r="E37" s="1"/>
      <c r="F37" s="52">
        <f t="shared" si="3"/>
        <v>0</v>
      </c>
      <c r="I37" s="7">
        <v>800</v>
      </c>
      <c r="J37" s="67">
        <v>1</v>
      </c>
    </row>
    <row r="38" spans="1:11" ht="38.25" x14ac:dyDescent="0.2">
      <c r="A38" s="28" t="s">
        <v>23</v>
      </c>
      <c r="B38" s="29" t="s">
        <v>103</v>
      </c>
      <c r="C38" s="30" t="s">
        <v>28</v>
      </c>
      <c r="D38" s="51">
        <f t="shared" si="1"/>
        <v>320</v>
      </c>
      <c r="E38" s="1"/>
      <c r="F38" s="52">
        <f t="shared" si="3"/>
        <v>0</v>
      </c>
      <c r="I38" s="7">
        <f>I37*0.2</f>
        <v>160</v>
      </c>
      <c r="J38" s="67">
        <v>1</v>
      </c>
    </row>
    <row r="39" spans="1:11" ht="38.25" x14ac:dyDescent="0.2">
      <c r="A39" s="28" t="s">
        <v>24</v>
      </c>
      <c r="B39" s="29" t="s">
        <v>45</v>
      </c>
      <c r="C39" s="30" t="s">
        <v>27</v>
      </c>
      <c r="D39" s="51">
        <f t="shared" si="1"/>
        <v>80</v>
      </c>
      <c r="E39" s="1"/>
      <c r="F39" s="52">
        <f t="shared" si="3"/>
        <v>0</v>
      </c>
      <c r="I39" s="7">
        <v>40</v>
      </c>
      <c r="J39" s="67">
        <v>1</v>
      </c>
    </row>
    <row r="40" spans="1:11" ht="38.25" x14ac:dyDescent="0.2">
      <c r="A40" s="31" t="s">
        <v>25</v>
      </c>
      <c r="B40" s="29" t="s">
        <v>50</v>
      </c>
      <c r="C40" s="30" t="s">
        <v>27</v>
      </c>
      <c r="D40" s="51">
        <f t="shared" si="1"/>
        <v>40</v>
      </c>
      <c r="E40" s="1"/>
      <c r="F40" s="52">
        <f t="shared" si="3"/>
        <v>0</v>
      </c>
      <c r="I40" s="7">
        <v>20</v>
      </c>
      <c r="J40" s="67">
        <v>1</v>
      </c>
    </row>
    <row r="41" spans="1:11" x14ac:dyDescent="0.2">
      <c r="A41" s="31" t="s">
        <v>26</v>
      </c>
      <c r="B41" s="29" t="s">
        <v>46</v>
      </c>
      <c r="C41" s="30" t="s">
        <v>27</v>
      </c>
      <c r="D41" s="51">
        <f t="shared" si="1"/>
        <v>40</v>
      </c>
      <c r="E41" s="1"/>
      <c r="F41" s="52">
        <f t="shared" si="3"/>
        <v>0</v>
      </c>
      <c r="I41" s="7">
        <v>20</v>
      </c>
      <c r="J41" s="67">
        <v>1</v>
      </c>
    </row>
    <row r="42" spans="1:11" x14ac:dyDescent="0.2">
      <c r="A42" s="31" t="s">
        <v>104</v>
      </c>
      <c r="B42" s="29" t="s">
        <v>47</v>
      </c>
      <c r="C42" s="30" t="s">
        <v>27</v>
      </c>
      <c r="D42" s="51">
        <f t="shared" si="1"/>
        <v>20</v>
      </c>
      <c r="E42" s="1"/>
      <c r="F42" s="52">
        <f t="shared" ref="F42" si="4">ROUND(D42*E42,2)</f>
        <v>0</v>
      </c>
      <c r="I42" s="7">
        <v>10</v>
      </c>
      <c r="J42" s="67">
        <v>1</v>
      </c>
    </row>
    <row r="43" spans="1:11" s="20" customFormat="1" x14ac:dyDescent="0.2">
      <c r="A43" s="92" t="s">
        <v>1</v>
      </c>
      <c r="B43" s="93"/>
      <c r="C43" s="93"/>
      <c r="D43" s="93"/>
      <c r="E43" s="94"/>
      <c r="F43" s="50">
        <f>SUM(F26:F42)</f>
        <v>0</v>
      </c>
      <c r="J43" s="68"/>
      <c r="K43" s="7"/>
    </row>
    <row r="45" spans="1:11" s="35" customFormat="1" x14ac:dyDescent="0.2">
      <c r="A45" s="34"/>
      <c r="B45" s="36"/>
      <c r="C45" s="40"/>
      <c r="D45" s="38"/>
      <c r="E45" s="38"/>
      <c r="F45" s="38"/>
      <c r="G45" s="39"/>
      <c r="H45" s="39"/>
      <c r="J45" s="69"/>
      <c r="K45" s="7"/>
    </row>
    <row r="46" spans="1:11" x14ac:dyDescent="0.2">
      <c r="A46" s="7" t="s">
        <v>88</v>
      </c>
      <c r="B46" s="33"/>
    </row>
    <row r="47" spans="1:11" x14ac:dyDescent="0.2">
      <c r="A47" s="7" t="s">
        <v>89</v>
      </c>
    </row>
    <row r="48" spans="1:11" s="35" customFormat="1" x14ac:dyDescent="0.2">
      <c r="A48" s="32" t="s">
        <v>51</v>
      </c>
      <c r="B48" s="34"/>
      <c r="C48" s="34"/>
      <c r="D48" s="34"/>
      <c r="E48" s="34"/>
      <c r="F48" s="34"/>
      <c r="G48" s="34"/>
      <c r="H48" s="34"/>
      <c r="J48" s="69"/>
      <c r="K48" s="20"/>
    </row>
    <row r="49" spans="1:11" s="35" customFormat="1" x14ac:dyDescent="0.2">
      <c r="A49" s="34" t="s">
        <v>94</v>
      </c>
      <c r="B49" s="34"/>
      <c r="C49" s="34"/>
      <c r="D49" s="34"/>
      <c r="E49" s="34"/>
      <c r="F49" s="34"/>
      <c r="G49" s="34"/>
      <c r="H49" s="34"/>
      <c r="J49" s="69"/>
      <c r="K49" s="7"/>
    </row>
    <row r="50" spans="1:11" s="35" customFormat="1" x14ac:dyDescent="0.2">
      <c r="A50" s="34" t="s">
        <v>32</v>
      </c>
      <c r="B50" s="34"/>
      <c r="C50" s="34"/>
      <c r="D50" s="34"/>
      <c r="E50" s="34"/>
      <c r="F50" s="34"/>
      <c r="G50" s="34"/>
      <c r="H50" s="34"/>
      <c r="J50" s="69"/>
      <c r="K50" s="7"/>
    </row>
    <row r="51" spans="1:11" s="35" customFormat="1" x14ac:dyDescent="0.2">
      <c r="A51" s="34" t="s">
        <v>33</v>
      </c>
      <c r="B51" s="36"/>
      <c r="C51" s="37"/>
      <c r="D51" s="38"/>
      <c r="E51" s="38"/>
      <c r="F51" s="38"/>
      <c r="G51" s="39"/>
      <c r="H51" s="39"/>
      <c r="J51" s="69"/>
      <c r="K51" s="7"/>
    </row>
    <row r="52" spans="1:11" x14ac:dyDescent="0.2">
      <c r="A52" s="7" t="s">
        <v>90</v>
      </c>
    </row>
    <row r="53" spans="1:11" x14ac:dyDescent="0.2">
      <c r="A53" s="7" t="s">
        <v>34</v>
      </c>
      <c r="K53" s="35"/>
    </row>
    <row r="54" spans="1:11" s="35" customFormat="1" x14ac:dyDescent="0.2">
      <c r="A54" s="34"/>
      <c r="B54" s="36"/>
      <c r="C54" s="40"/>
      <c r="D54" s="38"/>
      <c r="E54" s="38"/>
      <c r="F54" s="38"/>
      <c r="G54" s="39"/>
      <c r="H54" s="39"/>
      <c r="J54" s="69"/>
    </row>
    <row r="55" spans="1:11" x14ac:dyDescent="0.2">
      <c r="A55" s="34"/>
      <c r="B55" s="36"/>
      <c r="C55" s="40"/>
      <c r="D55" s="38"/>
      <c r="E55" s="38"/>
      <c r="F55" s="38"/>
      <c r="G55" s="39"/>
      <c r="H55" s="39"/>
      <c r="K55" s="35"/>
    </row>
    <row r="56" spans="1:11" x14ac:dyDescent="0.2">
      <c r="A56" s="34"/>
      <c r="B56" s="36"/>
      <c r="C56" s="40"/>
      <c r="D56" s="38"/>
      <c r="E56" s="38"/>
      <c r="F56" s="38"/>
      <c r="G56" s="39"/>
      <c r="H56" s="39"/>
      <c r="K56" s="35"/>
    </row>
    <row r="57" spans="1:11" x14ac:dyDescent="0.2">
      <c r="A57" s="11" t="s">
        <v>2</v>
      </c>
      <c r="B57" s="11"/>
      <c r="C57" s="12"/>
      <c r="D57" s="13" t="s">
        <v>3</v>
      </c>
      <c r="E57" s="14"/>
    </row>
    <row r="58" spans="1:11" x14ac:dyDescent="0.2">
      <c r="B58" s="11"/>
      <c r="C58" s="12"/>
    </row>
    <row r="59" spans="1:11" ht="12.75" customHeight="1" x14ac:dyDescent="0.2">
      <c r="A59" s="89">
        <f>REKAPITULACIJA!A57</f>
        <v>0</v>
      </c>
      <c r="B59" s="89"/>
      <c r="C59" s="12"/>
      <c r="D59" s="15"/>
      <c r="E59" s="16"/>
      <c r="F59" s="15"/>
    </row>
    <row r="60" spans="1:11" x14ac:dyDescent="0.2">
      <c r="G60" s="39"/>
      <c r="H60" s="39"/>
    </row>
    <row r="61" spans="1:11" x14ac:dyDescent="0.2">
      <c r="A61" s="34"/>
      <c r="B61" s="36"/>
      <c r="C61" s="40"/>
      <c r="D61" s="38"/>
      <c r="E61" s="38"/>
      <c r="F61" s="38"/>
      <c r="G61" s="39"/>
      <c r="H61" s="39"/>
    </row>
    <row r="62" spans="1:11" x14ac:dyDescent="0.2">
      <c r="A62" s="34"/>
      <c r="B62" s="36"/>
      <c r="C62" s="40"/>
      <c r="D62" s="38"/>
      <c r="E62" s="38"/>
      <c r="F62" s="38"/>
      <c r="G62" s="39"/>
      <c r="H62" s="39"/>
    </row>
    <row r="63" spans="1:11" x14ac:dyDescent="0.2">
      <c r="A63" s="34"/>
      <c r="B63" s="36"/>
      <c r="C63" s="40"/>
      <c r="D63" s="38"/>
      <c r="E63" s="38"/>
      <c r="F63" s="38"/>
      <c r="G63" s="39"/>
      <c r="H63" s="39"/>
    </row>
    <row r="64" spans="1:11" x14ac:dyDescent="0.2">
      <c r="A64" s="34"/>
      <c r="B64" s="36"/>
      <c r="C64" s="40"/>
      <c r="D64" s="38"/>
      <c r="E64" s="38"/>
      <c r="F64" s="38"/>
      <c r="G64" s="39"/>
      <c r="H64" s="39"/>
    </row>
  </sheetData>
  <sheetProtection password="C5C0" sheet="1" objects="1" scenarios="1" selectLockedCells="1"/>
  <mergeCells count="5">
    <mergeCell ref="A59:B59"/>
    <mergeCell ref="A17:E17"/>
    <mergeCell ref="A19:E19"/>
    <mergeCell ref="C22:D22"/>
    <mergeCell ref="A43:E43"/>
  </mergeCells>
  <pageMargins left="1.1023622047244095" right="0" top="0.35433070866141736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64"/>
  <sheetViews>
    <sheetView topLeftCell="A15" zoomScaleNormal="100" workbookViewId="0">
      <selection activeCell="E42" sqref="E4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7" customWidth="1"/>
    <col min="9" max="9" width="0" style="7" hidden="1" customWidth="1"/>
    <col min="10" max="10" width="0" style="67" hidden="1" customWidth="1"/>
    <col min="11" max="11" width="0" style="7" hidden="1" customWidth="1"/>
    <col min="12" max="16384" width="9.140625" style="7"/>
  </cols>
  <sheetData>
    <row r="9" spans="1:10" x14ac:dyDescent="0.2">
      <c r="A9" s="11" t="str">
        <f>REKAPITULACIJA!A9</f>
        <v>Številka: 4162-0002/2016</v>
      </c>
      <c r="G9" s="61" t="s">
        <v>95</v>
      </c>
      <c r="H9" s="40"/>
    </row>
    <row r="10" spans="1:10" x14ac:dyDescent="0.2">
      <c r="A10" s="11" t="str">
        <f>REKAPITULACIJA!A10</f>
        <v>Datum: 29. 6. 2016</v>
      </c>
    </row>
    <row r="12" spans="1:10" x14ac:dyDescent="0.2">
      <c r="A12" s="11" t="s">
        <v>58</v>
      </c>
    </row>
    <row r="13" spans="1:10" s="20" customFormat="1" x14ac:dyDescent="0.2">
      <c r="A13" s="6" t="s">
        <v>65</v>
      </c>
      <c r="B13" s="21"/>
      <c r="C13" s="22"/>
      <c r="D13" s="19"/>
      <c r="E13" s="18"/>
      <c r="F13" s="19"/>
      <c r="J13" s="68"/>
    </row>
    <row r="15" spans="1:10" x14ac:dyDescent="0.2">
      <c r="A15" s="11" t="s">
        <v>4</v>
      </c>
    </row>
    <row r="17" spans="1:11" x14ac:dyDescent="0.2">
      <c r="A17" s="90">
        <f>REKAPITULACIJA!A15</f>
        <v>0</v>
      </c>
      <c r="B17" s="90"/>
      <c r="C17" s="90"/>
      <c r="D17" s="90"/>
      <c r="E17" s="90"/>
      <c r="F17" s="5"/>
      <c r="G17" s="4"/>
      <c r="H17" s="4"/>
    </row>
    <row r="18" spans="1:11" x14ac:dyDescent="0.2">
      <c r="A18" s="8"/>
      <c r="B18" s="8"/>
      <c r="C18" s="9"/>
      <c r="D18" s="10"/>
      <c r="E18" s="10"/>
      <c r="F18" s="5"/>
      <c r="G18" s="4"/>
      <c r="H18" s="4"/>
    </row>
    <row r="19" spans="1:11" x14ac:dyDescent="0.2">
      <c r="A19" s="90">
        <f>REKAPITULACIJA!A17</f>
        <v>0</v>
      </c>
      <c r="B19" s="90"/>
      <c r="C19" s="90"/>
      <c r="D19" s="90"/>
      <c r="E19" s="90"/>
      <c r="F19" s="5"/>
      <c r="G19" s="4"/>
      <c r="H19" s="4"/>
    </row>
    <row r="22" spans="1:11" s="20" customFormat="1" ht="12.75" customHeight="1" x14ac:dyDescent="0.2">
      <c r="A22" s="6"/>
      <c r="B22" s="17" t="s">
        <v>5</v>
      </c>
      <c r="C22" s="91"/>
      <c r="D22" s="91"/>
      <c r="E22" s="18"/>
      <c r="F22" s="19"/>
      <c r="J22" s="68"/>
    </row>
    <row r="23" spans="1:11" s="20" customFormat="1" x14ac:dyDescent="0.2">
      <c r="A23" s="6"/>
      <c r="B23" s="17"/>
      <c r="C23" s="23"/>
      <c r="D23" s="24"/>
      <c r="E23" s="18"/>
      <c r="F23" s="19"/>
      <c r="J23" s="68"/>
    </row>
    <row r="24" spans="1:11" x14ac:dyDescent="0.2">
      <c r="K24" s="20" t="s">
        <v>101</v>
      </c>
    </row>
    <row r="25" spans="1:11" s="20" customFormat="1" ht="25.5" x14ac:dyDescent="0.2">
      <c r="A25" s="25" t="s">
        <v>6</v>
      </c>
      <c r="B25" s="25" t="s">
        <v>30</v>
      </c>
      <c r="C25" s="25" t="s">
        <v>7</v>
      </c>
      <c r="D25" s="26" t="s">
        <v>8</v>
      </c>
      <c r="E25" s="27" t="s">
        <v>31</v>
      </c>
      <c r="F25" s="26" t="s">
        <v>0</v>
      </c>
      <c r="I25" s="20" t="s">
        <v>78</v>
      </c>
      <c r="J25" s="68" t="s">
        <v>102</v>
      </c>
      <c r="K25" s="20">
        <v>2</v>
      </c>
    </row>
    <row r="26" spans="1:11" x14ac:dyDescent="0.2">
      <c r="A26" s="28" t="s">
        <v>9</v>
      </c>
      <c r="B26" s="29" t="s">
        <v>39</v>
      </c>
      <c r="C26" s="30" t="s">
        <v>17</v>
      </c>
      <c r="D26" s="51">
        <f>I26*J26*$K$25</f>
        <v>490020</v>
      </c>
      <c r="E26" s="1"/>
      <c r="F26" s="52">
        <f t="shared" ref="F26" si="0">ROUND(D26*E26,2)</f>
        <v>0</v>
      </c>
      <c r="I26" s="7">
        <v>24501</v>
      </c>
      <c r="J26" s="67">
        <v>10</v>
      </c>
      <c r="K26" s="60"/>
    </row>
    <row r="27" spans="1:11" x14ac:dyDescent="0.2">
      <c r="A27" s="31" t="s">
        <v>10</v>
      </c>
      <c r="B27" s="29" t="s">
        <v>35</v>
      </c>
      <c r="C27" s="30" t="s">
        <v>17</v>
      </c>
      <c r="D27" s="51">
        <f t="shared" ref="D27:D42" si="1">I27*J27*$K$25</f>
        <v>348780</v>
      </c>
      <c r="E27" s="1"/>
      <c r="F27" s="52">
        <f>ROUND(D27*E27,2)</f>
        <v>0</v>
      </c>
      <c r="I27" s="7">
        <v>17439</v>
      </c>
      <c r="J27" s="67">
        <v>10</v>
      </c>
    </row>
    <row r="28" spans="1:11" x14ac:dyDescent="0.2">
      <c r="A28" s="31" t="s">
        <v>11</v>
      </c>
      <c r="B28" s="29" t="s">
        <v>41</v>
      </c>
      <c r="C28" s="30" t="s">
        <v>17</v>
      </c>
      <c r="D28" s="51">
        <f t="shared" si="1"/>
        <v>1225050</v>
      </c>
      <c r="E28" s="1"/>
      <c r="F28" s="52">
        <f t="shared" ref="F28:F42" si="2">ROUND(D28*E28,2)</f>
        <v>0</v>
      </c>
      <c r="I28" s="7">
        <v>24501</v>
      </c>
      <c r="J28" s="67">
        <v>25</v>
      </c>
    </row>
    <row r="29" spans="1:11" x14ac:dyDescent="0.2">
      <c r="A29" s="31" t="s">
        <v>12</v>
      </c>
      <c r="B29" s="29" t="s">
        <v>44</v>
      </c>
      <c r="C29" s="30" t="s">
        <v>17</v>
      </c>
      <c r="D29" s="51">
        <f t="shared" si="1"/>
        <v>871950</v>
      </c>
      <c r="E29" s="1"/>
      <c r="F29" s="52">
        <f t="shared" si="2"/>
        <v>0</v>
      </c>
      <c r="I29" s="7">
        <v>17439</v>
      </c>
      <c r="J29" s="67">
        <v>25</v>
      </c>
    </row>
    <row r="30" spans="1:11" ht="25.5" x14ac:dyDescent="0.2">
      <c r="A30" s="31" t="s">
        <v>14</v>
      </c>
      <c r="B30" s="29" t="s">
        <v>38</v>
      </c>
      <c r="C30" s="30" t="s">
        <v>17</v>
      </c>
      <c r="D30" s="51">
        <f t="shared" si="1"/>
        <v>980040</v>
      </c>
      <c r="E30" s="1"/>
      <c r="F30" s="52">
        <f>ROUND(D30*E30,2)</f>
        <v>0</v>
      </c>
      <c r="I30" s="7">
        <v>24501</v>
      </c>
      <c r="J30" s="67">
        <v>20</v>
      </c>
    </row>
    <row r="31" spans="1:11" ht="25.5" x14ac:dyDescent="0.2">
      <c r="A31" s="31" t="s">
        <v>15</v>
      </c>
      <c r="B31" s="29" t="s">
        <v>43</v>
      </c>
      <c r="C31" s="30" t="s">
        <v>17</v>
      </c>
      <c r="D31" s="51">
        <f t="shared" si="1"/>
        <v>697560</v>
      </c>
      <c r="E31" s="1"/>
      <c r="F31" s="52">
        <f>ROUND(D31*E31,2)</f>
        <v>0</v>
      </c>
      <c r="I31" s="7">
        <v>17439</v>
      </c>
      <c r="J31" s="67">
        <v>20</v>
      </c>
    </row>
    <row r="32" spans="1:11" x14ac:dyDescent="0.2">
      <c r="A32" s="31" t="s">
        <v>16</v>
      </c>
      <c r="B32" s="29" t="s">
        <v>36</v>
      </c>
      <c r="C32" s="30" t="s">
        <v>13</v>
      </c>
      <c r="D32" s="51">
        <f t="shared" si="1"/>
        <v>12000</v>
      </c>
      <c r="E32" s="1"/>
      <c r="F32" s="52">
        <f>ROUND(D32*E32,2)</f>
        <v>0</v>
      </c>
      <c r="I32" s="7">
        <v>200</v>
      </c>
      <c r="J32" s="67">
        <v>30</v>
      </c>
    </row>
    <row r="33" spans="1:11" x14ac:dyDescent="0.2">
      <c r="A33" s="31" t="s">
        <v>18</v>
      </c>
      <c r="B33" s="29" t="s">
        <v>42</v>
      </c>
      <c r="C33" s="30" t="s">
        <v>13</v>
      </c>
      <c r="D33" s="51">
        <f t="shared" si="1"/>
        <v>16000</v>
      </c>
      <c r="E33" s="1"/>
      <c r="F33" s="52">
        <f>ROUND(D33*E33,2)</f>
        <v>0</v>
      </c>
      <c r="I33" s="7">
        <v>200</v>
      </c>
      <c r="J33" s="67">
        <v>40</v>
      </c>
    </row>
    <row r="34" spans="1:11" ht="25.5" x14ac:dyDescent="0.2">
      <c r="A34" s="31" t="s">
        <v>19</v>
      </c>
      <c r="B34" s="29" t="s">
        <v>49</v>
      </c>
      <c r="C34" s="30" t="s">
        <v>28</v>
      </c>
      <c r="D34" s="51">
        <f t="shared" si="1"/>
        <v>560</v>
      </c>
      <c r="E34" s="1"/>
      <c r="F34" s="52">
        <f>ROUND(D34*E34,2)</f>
        <v>0</v>
      </c>
      <c r="I34" s="7">
        <v>14</v>
      </c>
      <c r="J34" s="67">
        <v>20</v>
      </c>
    </row>
    <row r="35" spans="1:11" ht="38.25" x14ac:dyDescent="0.2">
      <c r="A35" s="28" t="s">
        <v>20</v>
      </c>
      <c r="B35" s="29" t="s">
        <v>48</v>
      </c>
      <c r="C35" s="30" t="s">
        <v>28</v>
      </c>
      <c r="D35" s="51">
        <f t="shared" si="1"/>
        <v>4600</v>
      </c>
      <c r="E35" s="1"/>
      <c r="F35" s="52">
        <f t="shared" si="2"/>
        <v>0</v>
      </c>
      <c r="I35" s="7">
        <v>2300</v>
      </c>
      <c r="J35" s="67">
        <v>1</v>
      </c>
    </row>
    <row r="36" spans="1:11" ht="38.25" x14ac:dyDescent="0.2">
      <c r="A36" s="28" t="s">
        <v>21</v>
      </c>
      <c r="B36" s="29" t="s">
        <v>103</v>
      </c>
      <c r="C36" s="30" t="s">
        <v>28</v>
      </c>
      <c r="D36" s="51">
        <f t="shared" si="1"/>
        <v>920</v>
      </c>
      <c r="E36" s="1"/>
      <c r="F36" s="52">
        <f t="shared" si="2"/>
        <v>0</v>
      </c>
      <c r="I36" s="7">
        <f>I35*0.2</f>
        <v>460</v>
      </c>
      <c r="J36" s="67">
        <v>1</v>
      </c>
    </row>
    <row r="37" spans="1:11" ht="51" x14ac:dyDescent="0.2">
      <c r="A37" s="31" t="s">
        <v>22</v>
      </c>
      <c r="B37" s="29" t="s">
        <v>92</v>
      </c>
      <c r="C37" s="30" t="s">
        <v>28</v>
      </c>
      <c r="D37" s="51">
        <f t="shared" si="1"/>
        <v>12</v>
      </c>
      <c r="E37" s="1"/>
      <c r="F37" s="52">
        <f t="shared" si="2"/>
        <v>0</v>
      </c>
      <c r="I37" s="7">
        <v>6</v>
      </c>
      <c r="J37" s="67">
        <v>1</v>
      </c>
    </row>
    <row r="38" spans="1:11" ht="25.5" x14ac:dyDescent="0.2">
      <c r="A38" s="28" t="s">
        <v>23</v>
      </c>
      <c r="B38" s="29" t="s">
        <v>93</v>
      </c>
      <c r="C38" s="30" t="s">
        <v>28</v>
      </c>
      <c r="D38" s="51">
        <f t="shared" si="1"/>
        <v>60</v>
      </c>
      <c r="E38" s="1"/>
      <c r="F38" s="52">
        <f>ROUND(D38*E38,2)</f>
        <v>0</v>
      </c>
      <c r="I38" s="7">
        <v>6</v>
      </c>
      <c r="J38" s="67">
        <v>5</v>
      </c>
    </row>
    <row r="39" spans="1:11" ht="38.25" x14ac:dyDescent="0.2">
      <c r="A39" s="28" t="s">
        <v>24</v>
      </c>
      <c r="B39" s="29" t="s">
        <v>45</v>
      </c>
      <c r="C39" s="30" t="s">
        <v>27</v>
      </c>
      <c r="D39" s="51">
        <f t="shared" si="1"/>
        <v>160</v>
      </c>
      <c r="E39" s="1"/>
      <c r="F39" s="52">
        <f t="shared" si="2"/>
        <v>0</v>
      </c>
      <c r="I39" s="7">
        <v>80</v>
      </c>
      <c r="J39" s="67">
        <v>1</v>
      </c>
    </row>
    <row r="40" spans="1:11" ht="38.25" x14ac:dyDescent="0.2">
      <c r="A40" s="31" t="s">
        <v>25</v>
      </c>
      <c r="B40" s="29" t="s">
        <v>50</v>
      </c>
      <c r="C40" s="30" t="s">
        <v>27</v>
      </c>
      <c r="D40" s="51">
        <f t="shared" si="1"/>
        <v>80</v>
      </c>
      <c r="E40" s="1"/>
      <c r="F40" s="52">
        <f t="shared" si="2"/>
        <v>0</v>
      </c>
      <c r="I40" s="7">
        <v>40</v>
      </c>
      <c r="J40" s="67">
        <v>1</v>
      </c>
    </row>
    <row r="41" spans="1:11" x14ac:dyDescent="0.2">
      <c r="A41" s="31" t="s">
        <v>26</v>
      </c>
      <c r="B41" s="29" t="s">
        <v>46</v>
      </c>
      <c r="C41" s="30" t="s">
        <v>27</v>
      </c>
      <c r="D41" s="51">
        <f t="shared" si="1"/>
        <v>80</v>
      </c>
      <c r="E41" s="1"/>
      <c r="F41" s="52">
        <f t="shared" si="2"/>
        <v>0</v>
      </c>
      <c r="I41" s="7">
        <v>40</v>
      </c>
      <c r="J41" s="67">
        <v>1</v>
      </c>
    </row>
    <row r="42" spans="1:11" x14ac:dyDescent="0.2">
      <c r="A42" s="31" t="s">
        <v>104</v>
      </c>
      <c r="B42" s="29" t="s">
        <v>47</v>
      </c>
      <c r="C42" s="30" t="s">
        <v>27</v>
      </c>
      <c r="D42" s="51">
        <f t="shared" si="1"/>
        <v>40</v>
      </c>
      <c r="E42" s="1"/>
      <c r="F42" s="52">
        <f t="shared" si="2"/>
        <v>0</v>
      </c>
      <c r="I42" s="7">
        <v>20</v>
      </c>
      <c r="J42" s="67">
        <v>1</v>
      </c>
    </row>
    <row r="43" spans="1:11" s="20" customFormat="1" x14ac:dyDescent="0.2">
      <c r="A43" s="92" t="s">
        <v>1</v>
      </c>
      <c r="B43" s="93"/>
      <c r="C43" s="93"/>
      <c r="D43" s="93"/>
      <c r="E43" s="94"/>
      <c r="F43" s="50">
        <f>SUM(F26:F42)</f>
        <v>0</v>
      </c>
      <c r="J43" s="68"/>
      <c r="K43" s="7"/>
    </row>
    <row r="46" spans="1:11" x14ac:dyDescent="0.2">
      <c r="A46" s="7" t="s">
        <v>88</v>
      </c>
      <c r="B46" s="33"/>
    </row>
    <row r="47" spans="1:11" x14ac:dyDescent="0.2">
      <c r="A47" s="7" t="s">
        <v>89</v>
      </c>
    </row>
    <row r="48" spans="1:11" s="35" customFormat="1" x14ac:dyDescent="0.2">
      <c r="A48" s="32" t="s">
        <v>51</v>
      </c>
      <c r="B48" s="34"/>
      <c r="C48" s="34"/>
      <c r="D48" s="34"/>
      <c r="E48" s="34"/>
      <c r="F48" s="34"/>
      <c r="G48" s="34"/>
      <c r="H48" s="34"/>
      <c r="J48" s="69"/>
      <c r="K48" s="20"/>
    </row>
    <row r="49" spans="1:11" s="35" customFormat="1" x14ac:dyDescent="0.2">
      <c r="A49" s="34" t="s">
        <v>94</v>
      </c>
      <c r="B49" s="34"/>
      <c r="C49" s="34"/>
      <c r="D49" s="34"/>
      <c r="E49" s="34"/>
      <c r="F49" s="34"/>
      <c r="G49" s="34"/>
      <c r="H49" s="34"/>
      <c r="J49" s="69"/>
      <c r="K49" s="7"/>
    </row>
    <row r="50" spans="1:11" s="35" customFormat="1" x14ac:dyDescent="0.2">
      <c r="A50" s="34" t="s">
        <v>32</v>
      </c>
      <c r="B50" s="36"/>
      <c r="C50" s="37"/>
      <c r="D50" s="38"/>
      <c r="E50" s="38"/>
      <c r="F50" s="38"/>
      <c r="G50" s="39"/>
      <c r="H50" s="39"/>
      <c r="J50" s="69"/>
      <c r="K50" s="7"/>
    </row>
    <row r="51" spans="1:11" s="35" customFormat="1" x14ac:dyDescent="0.2">
      <c r="A51" s="34" t="s">
        <v>33</v>
      </c>
      <c r="B51" s="36"/>
      <c r="C51" s="37"/>
      <c r="D51" s="38"/>
      <c r="E51" s="38"/>
      <c r="F51" s="38"/>
      <c r="G51" s="39"/>
      <c r="H51" s="39"/>
      <c r="J51" s="69"/>
      <c r="K51" s="7"/>
    </row>
    <row r="52" spans="1:11" x14ac:dyDescent="0.2">
      <c r="A52" s="7" t="s">
        <v>90</v>
      </c>
    </row>
    <row r="53" spans="1:11" x14ac:dyDescent="0.2">
      <c r="A53" s="7" t="s">
        <v>34</v>
      </c>
      <c r="K53" s="35"/>
    </row>
    <row r="54" spans="1:11" s="35" customFormat="1" x14ac:dyDescent="0.2">
      <c r="A54" s="34"/>
      <c r="B54" s="36"/>
      <c r="C54" s="40"/>
      <c r="D54" s="38"/>
      <c r="E54" s="38"/>
      <c r="F54" s="38"/>
      <c r="G54" s="39"/>
      <c r="H54" s="39"/>
      <c r="J54" s="69"/>
    </row>
    <row r="55" spans="1:11" x14ac:dyDescent="0.2">
      <c r="A55" s="34"/>
      <c r="B55" s="36"/>
      <c r="C55" s="40"/>
      <c r="D55" s="38"/>
      <c r="E55" s="38"/>
      <c r="F55" s="38"/>
      <c r="G55" s="39"/>
      <c r="H55" s="39"/>
      <c r="K55" s="35"/>
    </row>
    <row r="56" spans="1:11" x14ac:dyDescent="0.2">
      <c r="A56" s="34"/>
      <c r="B56" s="36"/>
      <c r="C56" s="40"/>
      <c r="D56" s="38"/>
      <c r="E56" s="38"/>
      <c r="F56" s="38"/>
      <c r="G56" s="39"/>
      <c r="H56" s="39"/>
      <c r="K56" s="35"/>
    </row>
    <row r="57" spans="1:11" x14ac:dyDescent="0.2">
      <c r="A57" s="11" t="s">
        <v>2</v>
      </c>
      <c r="B57" s="11"/>
      <c r="C57" s="12"/>
      <c r="D57" s="13" t="s">
        <v>3</v>
      </c>
      <c r="E57" s="14"/>
    </row>
    <row r="58" spans="1:11" x14ac:dyDescent="0.2">
      <c r="B58" s="11"/>
      <c r="C58" s="12"/>
    </row>
    <row r="59" spans="1:11" ht="12.75" customHeight="1" x14ac:dyDescent="0.2">
      <c r="A59" s="89">
        <f>REKAPITULACIJA!A57</f>
        <v>0</v>
      </c>
      <c r="B59" s="89"/>
      <c r="C59" s="12"/>
      <c r="D59" s="15"/>
      <c r="E59" s="16"/>
      <c r="F59" s="15"/>
    </row>
    <row r="60" spans="1:11" x14ac:dyDescent="0.2">
      <c r="G60" s="39"/>
      <c r="H60" s="39"/>
    </row>
    <row r="61" spans="1:11" x14ac:dyDescent="0.2">
      <c r="A61" s="34"/>
      <c r="B61" s="36"/>
      <c r="C61" s="40"/>
      <c r="D61" s="38"/>
      <c r="E61" s="38"/>
      <c r="F61" s="38"/>
      <c r="G61" s="39"/>
      <c r="H61" s="39"/>
    </row>
    <row r="62" spans="1:11" x14ac:dyDescent="0.2">
      <c r="A62" s="34"/>
      <c r="B62" s="36"/>
      <c r="C62" s="40"/>
      <c r="D62" s="38"/>
      <c r="E62" s="38"/>
      <c r="F62" s="38"/>
      <c r="G62" s="39"/>
      <c r="H62" s="39"/>
    </row>
    <row r="63" spans="1:11" x14ac:dyDescent="0.2">
      <c r="A63" s="34"/>
      <c r="B63" s="36"/>
      <c r="C63" s="40"/>
      <c r="D63" s="38"/>
      <c r="E63" s="38"/>
      <c r="F63" s="38"/>
      <c r="G63" s="39"/>
      <c r="H63" s="39"/>
    </row>
    <row r="64" spans="1:11" x14ac:dyDescent="0.2">
      <c r="A64" s="34"/>
      <c r="B64" s="36"/>
      <c r="C64" s="40"/>
      <c r="D64" s="38"/>
      <c r="E64" s="38"/>
      <c r="F64" s="38"/>
      <c r="G64" s="39"/>
      <c r="H64" s="39"/>
    </row>
  </sheetData>
  <sheetProtection password="C5C0" sheet="1" objects="1" scenarios="1" selectLockedCells="1"/>
  <mergeCells count="5">
    <mergeCell ref="A17:E17"/>
    <mergeCell ref="A19:E19"/>
    <mergeCell ref="C22:D22"/>
    <mergeCell ref="A59:B59"/>
    <mergeCell ref="A43:E43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63"/>
  <sheetViews>
    <sheetView topLeftCell="A11" zoomScaleNormal="100" workbookViewId="0">
      <selection activeCell="E40" sqref="E40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62" customWidth="1"/>
    <col min="9" max="9" width="0" style="7" hidden="1" customWidth="1"/>
    <col min="10" max="10" width="0" style="67" hidden="1" customWidth="1"/>
    <col min="11" max="11" width="0" style="7" hidden="1" customWidth="1"/>
    <col min="12" max="16384" width="9.140625" style="7"/>
  </cols>
  <sheetData>
    <row r="9" spans="1:10" x14ac:dyDescent="0.2">
      <c r="A9" s="11" t="str">
        <f>REKAPITULACIJA!A9</f>
        <v>Številka: 4162-0002/2016</v>
      </c>
      <c r="G9" s="61" t="s">
        <v>95</v>
      </c>
      <c r="H9" s="40"/>
    </row>
    <row r="10" spans="1:10" x14ac:dyDescent="0.2">
      <c r="A10" s="11" t="str">
        <f>REKAPITULACIJA!A10</f>
        <v>Datum: 29. 6. 2016</v>
      </c>
    </row>
    <row r="12" spans="1:10" x14ac:dyDescent="0.2">
      <c r="A12" s="11" t="s">
        <v>57</v>
      </c>
    </row>
    <row r="13" spans="1:10" s="20" customFormat="1" x14ac:dyDescent="0.2">
      <c r="A13" s="6" t="s">
        <v>66</v>
      </c>
      <c r="B13" s="21"/>
      <c r="C13" s="22"/>
      <c r="D13" s="19"/>
      <c r="E13" s="18"/>
      <c r="F13" s="19"/>
      <c r="H13" s="63"/>
      <c r="J13" s="68"/>
    </row>
    <row r="15" spans="1:10" x14ac:dyDescent="0.2">
      <c r="A15" s="11" t="s">
        <v>4</v>
      </c>
    </row>
    <row r="17" spans="1:11" x14ac:dyDescent="0.2">
      <c r="A17" s="90">
        <f>REKAPITULACIJA!A15</f>
        <v>0</v>
      </c>
      <c r="B17" s="90"/>
      <c r="C17" s="90"/>
      <c r="D17" s="90"/>
      <c r="E17" s="90"/>
      <c r="F17" s="5"/>
      <c r="G17" s="4"/>
      <c r="H17" s="64"/>
    </row>
    <row r="18" spans="1:11" x14ac:dyDescent="0.2">
      <c r="A18" s="8"/>
      <c r="B18" s="8"/>
      <c r="C18" s="9"/>
      <c r="D18" s="10"/>
      <c r="E18" s="10"/>
      <c r="F18" s="5"/>
      <c r="G18" s="4"/>
      <c r="H18" s="64"/>
    </row>
    <row r="19" spans="1:11" x14ac:dyDescent="0.2">
      <c r="A19" s="90">
        <f>REKAPITULACIJA!A17</f>
        <v>0</v>
      </c>
      <c r="B19" s="90"/>
      <c r="C19" s="90"/>
      <c r="D19" s="90"/>
      <c r="E19" s="90"/>
      <c r="F19" s="5"/>
      <c r="G19" s="4"/>
      <c r="H19" s="64"/>
    </row>
    <row r="22" spans="1:11" s="20" customFormat="1" ht="12.75" customHeight="1" x14ac:dyDescent="0.2">
      <c r="A22" s="6"/>
      <c r="B22" s="17" t="s">
        <v>5</v>
      </c>
      <c r="C22" s="91"/>
      <c r="D22" s="91"/>
      <c r="E22" s="18"/>
      <c r="F22" s="19"/>
      <c r="H22" s="63"/>
      <c r="J22" s="68"/>
    </row>
    <row r="23" spans="1:11" s="20" customFormat="1" x14ac:dyDescent="0.2">
      <c r="A23" s="6"/>
      <c r="B23" s="17"/>
      <c r="C23" s="23"/>
      <c r="D23" s="24"/>
      <c r="E23" s="18"/>
      <c r="F23" s="19"/>
      <c r="H23" s="63"/>
      <c r="J23" s="68"/>
    </row>
    <row r="24" spans="1:11" x14ac:dyDescent="0.2">
      <c r="K24" s="20" t="s">
        <v>101</v>
      </c>
    </row>
    <row r="25" spans="1:11" s="20" customFormat="1" ht="25.5" x14ac:dyDescent="0.2">
      <c r="A25" s="25" t="s">
        <v>6</v>
      </c>
      <c r="B25" s="25" t="s">
        <v>30</v>
      </c>
      <c r="C25" s="25" t="s">
        <v>7</v>
      </c>
      <c r="D25" s="26" t="s">
        <v>8</v>
      </c>
      <c r="E25" s="27" t="s">
        <v>31</v>
      </c>
      <c r="F25" s="26" t="s">
        <v>0</v>
      </c>
      <c r="H25" s="63"/>
      <c r="I25" s="20" t="s">
        <v>78</v>
      </c>
      <c r="J25" s="68" t="s">
        <v>102</v>
      </c>
      <c r="K25" s="20">
        <v>2</v>
      </c>
    </row>
    <row r="26" spans="1:11" x14ac:dyDescent="0.2">
      <c r="A26" s="28" t="s">
        <v>9</v>
      </c>
      <c r="B26" s="29" t="s">
        <v>39</v>
      </c>
      <c r="C26" s="30" t="s">
        <v>17</v>
      </c>
      <c r="D26" s="51">
        <f>I26*J26*$K$25</f>
        <v>85370</v>
      </c>
      <c r="E26" s="1"/>
      <c r="F26" s="52">
        <f t="shared" ref="F26" si="0">ROUND(D26*E26,2)</f>
        <v>0</v>
      </c>
      <c r="I26" s="7">
        <v>8537</v>
      </c>
      <c r="J26" s="67">
        <v>5</v>
      </c>
      <c r="K26" s="60"/>
    </row>
    <row r="27" spans="1:11" x14ac:dyDescent="0.2">
      <c r="A27" s="31" t="s">
        <v>10</v>
      </c>
      <c r="B27" s="29" t="s">
        <v>35</v>
      </c>
      <c r="C27" s="30" t="s">
        <v>17</v>
      </c>
      <c r="D27" s="51">
        <f t="shared" ref="D27:D40" si="1">I27*J27*$K$25</f>
        <v>26660</v>
      </c>
      <c r="E27" s="1"/>
      <c r="F27" s="52">
        <f>ROUND(D27*E27,2)</f>
        <v>0</v>
      </c>
      <c r="I27" s="7">
        <v>2666</v>
      </c>
      <c r="J27" s="67">
        <v>5</v>
      </c>
    </row>
    <row r="28" spans="1:11" x14ac:dyDescent="0.2">
      <c r="A28" s="31" t="s">
        <v>11</v>
      </c>
      <c r="B28" s="29" t="s">
        <v>41</v>
      </c>
      <c r="C28" s="30" t="s">
        <v>17</v>
      </c>
      <c r="D28" s="51">
        <f t="shared" si="1"/>
        <v>341480</v>
      </c>
      <c r="E28" s="1"/>
      <c r="F28" s="52">
        <f t="shared" ref="F28:F33" si="2">ROUND(D28*E28,2)</f>
        <v>0</v>
      </c>
      <c r="I28" s="7">
        <v>8537</v>
      </c>
      <c r="J28" s="67">
        <v>20</v>
      </c>
    </row>
    <row r="29" spans="1:11" x14ac:dyDescent="0.2">
      <c r="A29" s="31" t="s">
        <v>12</v>
      </c>
      <c r="B29" s="29" t="s">
        <v>44</v>
      </c>
      <c r="C29" s="30" t="s">
        <v>17</v>
      </c>
      <c r="D29" s="51">
        <f t="shared" si="1"/>
        <v>106640</v>
      </c>
      <c r="E29" s="1"/>
      <c r="F29" s="52">
        <f t="shared" si="2"/>
        <v>0</v>
      </c>
      <c r="I29" s="7">
        <v>2666</v>
      </c>
      <c r="J29" s="67">
        <v>20</v>
      </c>
    </row>
    <row r="30" spans="1:11" ht="25.5" x14ac:dyDescent="0.2">
      <c r="A30" s="31" t="s">
        <v>14</v>
      </c>
      <c r="B30" s="29" t="s">
        <v>38</v>
      </c>
      <c r="C30" s="30" t="s">
        <v>17</v>
      </c>
      <c r="D30" s="51">
        <f t="shared" si="1"/>
        <v>256110</v>
      </c>
      <c r="E30" s="1"/>
      <c r="F30" s="52">
        <f>ROUND(D30*E30,2)</f>
        <v>0</v>
      </c>
      <c r="I30" s="7">
        <v>8537</v>
      </c>
      <c r="J30" s="67">
        <v>15</v>
      </c>
    </row>
    <row r="31" spans="1:11" ht="25.5" x14ac:dyDescent="0.2">
      <c r="A31" s="31" t="s">
        <v>15</v>
      </c>
      <c r="B31" s="29" t="s">
        <v>43</v>
      </c>
      <c r="C31" s="30" t="s">
        <v>17</v>
      </c>
      <c r="D31" s="51">
        <f t="shared" si="1"/>
        <v>79980</v>
      </c>
      <c r="E31" s="1"/>
      <c r="F31" s="52">
        <f>ROUND(D31*E31,2)</f>
        <v>0</v>
      </c>
      <c r="I31" s="7">
        <v>2666</v>
      </c>
      <c r="J31" s="67">
        <v>15</v>
      </c>
    </row>
    <row r="32" spans="1:11" x14ac:dyDescent="0.2">
      <c r="A32" s="31" t="s">
        <v>16</v>
      </c>
      <c r="B32" s="29" t="s">
        <v>40</v>
      </c>
      <c r="C32" s="30" t="s">
        <v>17</v>
      </c>
      <c r="D32" s="51">
        <f t="shared" si="1"/>
        <v>29120</v>
      </c>
      <c r="E32" s="1"/>
      <c r="F32" s="52">
        <f>ROUND(D32*E32,2)</f>
        <v>0</v>
      </c>
      <c r="I32" s="7">
        <v>728</v>
      </c>
      <c r="J32" s="67">
        <v>20</v>
      </c>
    </row>
    <row r="33" spans="1:11" ht="25.5" x14ac:dyDescent="0.2">
      <c r="A33" s="31" t="s">
        <v>18</v>
      </c>
      <c r="B33" s="29" t="s">
        <v>37</v>
      </c>
      <c r="C33" s="30" t="s">
        <v>17</v>
      </c>
      <c r="D33" s="51">
        <f t="shared" si="1"/>
        <v>43680</v>
      </c>
      <c r="E33" s="1"/>
      <c r="F33" s="52">
        <f t="shared" si="2"/>
        <v>0</v>
      </c>
      <c r="I33" s="7">
        <v>728</v>
      </c>
      <c r="J33" s="67">
        <v>30</v>
      </c>
    </row>
    <row r="34" spans="1:11" x14ac:dyDescent="0.2">
      <c r="A34" s="31" t="s">
        <v>19</v>
      </c>
      <c r="B34" s="29" t="s">
        <v>36</v>
      </c>
      <c r="C34" s="30" t="s">
        <v>13</v>
      </c>
      <c r="D34" s="51">
        <f t="shared" si="1"/>
        <v>128160</v>
      </c>
      <c r="E34" s="1"/>
      <c r="F34" s="52">
        <f>ROUND(D34*E34,2)</f>
        <v>0</v>
      </c>
      <c r="I34" s="7">
        <v>3204</v>
      </c>
      <c r="J34" s="67">
        <v>20</v>
      </c>
    </row>
    <row r="35" spans="1:11" x14ac:dyDescent="0.2">
      <c r="A35" s="31" t="s">
        <v>20</v>
      </c>
      <c r="B35" s="29" t="s">
        <v>42</v>
      </c>
      <c r="C35" s="30" t="s">
        <v>13</v>
      </c>
      <c r="D35" s="51">
        <f t="shared" si="1"/>
        <v>192240</v>
      </c>
      <c r="E35" s="1"/>
      <c r="F35" s="52">
        <f>ROUND(D35*E35,2)</f>
        <v>0</v>
      </c>
      <c r="I35" s="7">
        <v>3204</v>
      </c>
      <c r="J35" s="67">
        <v>30</v>
      </c>
    </row>
    <row r="36" spans="1:11" ht="25.5" x14ac:dyDescent="0.2">
      <c r="A36" s="31" t="s">
        <v>21</v>
      </c>
      <c r="B36" s="29" t="s">
        <v>49</v>
      </c>
      <c r="C36" s="30" t="s">
        <v>28</v>
      </c>
      <c r="D36" s="51">
        <f t="shared" si="1"/>
        <v>300</v>
      </c>
      <c r="E36" s="1"/>
      <c r="F36" s="52">
        <f>ROUND(D36*E36,2)</f>
        <v>0</v>
      </c>
      <c r="I36" s="7">
        <v>10</v>
      </c>
      <c r="J36" s="67">
        <v>15</v>
      </c>
    </row>
    <row r="37" spans="1:11" ht="38.25" x14ac:dyDescent="0.2">
      <c r="A37" s="28" t="s">
        <v>22</v>
      </c>
      <c r="B37" s="29" t="s">
        <v>48</v>
      </c>
      <c r="C37" s="30" t="s">
        <v>28</v>
      </c>
      <c r="D37" s="51">
        <f t="shared" si="1"/>
        <v>1200</v>
      </c>
      <c r="E37" s="1"/>
      <c r="F37" s="52">
        <f t="shared" ref="F37:F41" si="3">ROUND(D37*E37,2)</f>
        <v>0</v>
      </c>
      <c r="I37" s="7">
        <v>600</v>
      </c>
      <c r="J37" s="67">
        <v>1</v>
      </c>
    </row>
    <row r="38" spans="1:11" ht="38.25" x14ac:dyDescent="0.2">
      <c r="A38" s="28" t="s">
        <v>21</v>
      </c>
      <c r="B38" s="29" t="s">
        <v>103</v>
      </c>
      <c r="C38" s="30" t="s">
        <v>28</v>
      </c>
      <c r="D38" s="51">
        <f t="shared" si="1"/>
        <v>240</v>
      </c>
      <c r="E38" s="1"/>
      <c r="F38" s="52">
        <f t="shared" si="3"/>
        <v>0</v>
      </c>
      <c r="H38" s="7"/>
      <c r="I38" s="7">
        <f>I37*0.2</f>
        <v>120</v>
      </c>
      <c r="J38" s="67">
        <v>1</v>
      </c>
    </row>
    <row r="39" spans="1:11" ht="38.25" x14ac:dyDescent="0.2">
      <c r="A39" s="28" t="s">
        <v>23</v>
      </c>
      <c r="B39" s="29" t="s">
        <v>45</v>
      </c>
      <c r="C39" s="30" t="s">
        <v>27</v>
      </c>
      <c r="D39" s="51">
        <f t="shared" si="1"/>
        <v>80</v>
      </c>
      <c r="E39" s="1"/>
      <c r="F39" s="52">
        <f t="shared" si="3"/>
        <v>0</v>
      </c>
      <c r="I39" s="7">
        <v>40</v>
      </c>
      <c r="J39" s="67">
        <v>1</v>
      </c>
    </row>
    <row r="40" spans="1:11" ht="38.25" x14ac:dyDescent="0.2">
      <c r="A40" s="31" t="s">
        <v>24</v>
      </c>
      <c r="B40" s="29" t="s">
        <v>50</v>
      </c>
      <c r="C40" s="30" t="s">
        <v>27</v>
      </c>
      <c r="D40" s="51">
        <f t="shared" si="1"/>
        <v>40</v>
      </c>
      <c r="E40" s="1"/>
      <c r="F40" s="52">
        <f t="shared" si="3"/>
        <v>0</v>
      </c>
      <c r="I40" s="7">
        <v>20</v>
      </c>
      <c r="J40" s="67">
        <v>1</v>
      </c>
    </row>
    <row r="41" spans="1:11" x14ac:dyDescent="0.2">
      <c r="A41" s="31" t="s">
        <v>25</v>
      </c>
      <c r="B41" s="29" t="s">
        <v>47</v>
      </c>
      <c r="C41" s="30" t="s">
        <v>27</v>
      </c>
      <c r="D41" s="51">
        <f>I41*J41*$K$25</f>
        <v>20</v>
      </c>
      <c r="E41" s="1"/>
      <c r="F41" s="52">
        <f t="shared" si="3"/>
        <v>0</v>
      </c>
      <c r="I41" s="7">
        <v>10</v>
      </c>
      <c r="J41" s="67">
        <v>1</v>
      </c>
    </row>
    <row r="42" spans="1:11" s="20" customFormat="1" x14ac:dyDescent="0.2">
      <c r="A42" s="92" t="s">
        <v>1</v>
      </c>
      <c r="B42" s="93"/>
      <c r="C42" s="93"/>
      <c r="D42" s="93"/>
      <c r="E42" s="94"/>
      <c r="F42" s="50">
        <f>SUM(F26:F41)</f>
        <v>0</v>
      </c>
      <c r="H42" s="63"/>
      <c r="I42" s="7"/>
      <c r="J42" s="67"/>
      <c r="K42" s="7"/>
    </row>
    <row r="45" spans="1:11" x14ac:dyDescent="0.2">
      <c r="A45" s="7" t="s">
        <v>88</v>
      </c>
      <c r="B45" s="33"/>
    </row>
    <row r="46" spans="1:11" x14ac:dyDescent="0.2">
      <c r="A46" s="7" t="s">
        <v>89</v>
      </c>
    </row>
    <row r="47" spans="1:11" s="35" customFormat="1" x14ac:dyDescent="0.2">
      <c r="A47" s="32" t="s">
        <v>51</v>
      </c>
      <c r="B47" s="34"/>
      <c r="C47" s="34"/>
      <c r="D47" s="34"/>
      <c r="E47" s="34"/>
      <c r="F47" s="34"/>
      <c r="G47" s="34"/>
      <c r="H47" s="34"/>
      <c r="J47" s="69"/>
      <c r="K47" s="7"/>
    </row>
    <row r="48" spans="1:11" s="35" customFormat="1" x14ac:dyDescent="0.2">
      <c r="A48" s="34" t="s">
        <v>94</v>
      </c>
      <c r="B48" s="34"/>
      <c r="C48" s="34"/>
      <c r="D48" s="34"/>
      <c r="E48" s="34"/>
      <c r="F48" s="34"/>
      <c r="G48" s="34"/>
      <c r="H48" s="34"/>
      <c r="J48" s="69"/>
      <c r="K48" s="20"/>
    </row>
    <row r="49" spans="1:11" s="35" customFormat="1" x14ac:dyDescent="0.2">
      <c r="A49" s="34" t="s">
        <v>32</v>
      </c>
      <c r="B49" s="36"/>
      <c r="C49" s="37"/>
      <c r="D49" s="38"/>
      <c r="E49" s="38"/>
      <c r="F49" s="38"/>
      <c r="G49" s="39"/>
      <c r="H49" s="39"/>
      <c r="J49" s="69"/>
      <c r="K49" s="7"/>
    </row>
    <row r="50" spans="1:11" s="35" customFormat="1" x14ac:dyDescent="0.2">
      <c r="A50" s="34" t="s">
        <v>33</v>
      </c>
      <c r="B50" s="36"/>
      <c r="C50" s="37"/>
      <c r="D50" s="38"/>
      <c r="E50" s="38"/>
      <c r="F50" s="38"/>
      <c r="G50" s="39"/>
      <c r="H50" s="39"/>
      <c r="J50" s="69"/>
      <c r="K50" s="7"/>
    </row>
    <row r="51" spans="1:11" x14ac:dyDescent="0.2">
      <c r="A51" s="7" t="s">
        <v>90</v>
      </c>
    </row>
    <row r="52" spans="1:11" x14ac:dyDescent="0.2">
      <c r="A52" s="7" t="s">
        <v>34</v>
      </c>
    </row>
    <row r="53" spans="1:11" s="35" customFormat="1" x14ac:dyDescent="0.2">
      <c r="A53" s="34"/>
      <c r="B53" s="36"/>
      <c r="C53" s="40"/>
      <c r="D53" s="38"/>
      <c r="E53" s="38"/>
      <c r="F53" s="38"/>
      <c r="G53" s="39"/>
      <c r="H53" s="39"/>
      <c r="J53" s="69"/>
    </row>
    <row r="54" spans="1:11" x14ac:dyDescent="0.2">
      <c r="A54" s="34"/>
      <c r="B54" s="36"/>
      <c r="C54" s="40"/>
      <c r="D54" s="38"/>
      <c r="E54" s="38"/>
      <c r="F54" s="38"/>
      <c r="G54" s="39"/>
      <c r="H54" s="39"/>
      <c r="K54" s="35"/>
    </row>
    <row r="55" spans="1:11" x14ac:dyDescent="0.2">
      <c r="A55" s="34"/>
      <c r="B55" s="36"/>
      <c r="C55" s="40"/>
      <c r="D55" s="38"/>
      <c r="E55" s="38"/>
      <c r="F55" s="38"/>
      <c r="G55" s="39"/>
      <c r="H55" s="39"/>
      <c r="K55" s="35"/>
    </row>
    <row r="56" spans="1:11" x14ac:dyDescent="0.2">
      <c r="A56" s="11" t="s">
        <v>2</v>
      </c>
      <c r="B56" s="11"/>
      <c r="C56" s="12"/>
      <c r="D56" s="13" t="s">
        <v>3</v>
      </c>
      <c r="E56" s="14"/>
      <c r="K56" s="35"/>
    </row>
    <row r="57" spans="1:11" x14ac:dyDescent="0.2">
      <c r="B57" s="11"/>
      <c r="C57" s="12"/>
    </row>
    <row r="58" spans="1:11" ht="12.75" customHeight="1" x14ac:dyDescent="0.2">
      <c r="A58" s="89">
        <f>REKAPITULACIJA!A57</f>
        <v>0</v>
      </c>
      <c r="B58" s="89"/>
      <c r="C58" s="12"/>
      <c r="D58" s="15"/>
      <c r="E58" s="16"/>
      <c r="F58" s="15"/>
    </row>
    <row r="59" spans="1:11" x14ac:dyDescent="0.2">
      <c r="G59" s="39"/>
      <c r="H59" s="39"/>
    </row>
    <row r="60" spans="1:11" x14ac:dyDescent="0.2">
      <c r="A60" s="34"/>
      <c r="B60" s="36"/>
      <c r="C60" s="40"/>
      <c r="D60" s="38"/>
      <c r="E60" s="38"/>
      <c r="F60" s="38"/>
      <c r="G60" s="39"/>
      <c r="H60" s="39"/>
    </row>
    <row r="61" spans="1:11" x14ac:dyDescent="0.2">
      <c r="A61" s="34"/>
      <c r="B61" s="36"/>
      <c r="C61" s="40"/>
      <c r="D61" s="38"/>
      <c r="E61" s="38"/>
      <c r="F61" s="38"/>
      <c r="G61" s="39"/>
      <c r="H61" s="39"/>
    </row>
    <row r="62" spans="1:11" x14ac:dyDescent="0.2">
      <c r="A62" s="34"/>
      <c r="B62" s="36"/>
      <c r="C62" s="40"/>
      <c r="D62" s="38"/>
      <c r="E62" s="38"/>
      <c r="F62" s="38"/>
      <c r="G62" s="39"/>
      <c r="H62" s="39"/>
    </row>
    <row r="63" spans="1:11" x14ac:dyDescent="0.2">
      <c r="A63" s="34"/>
      <c r="B63" s="36"/>
      <c r="C63" s="40"/>
      <c r="D63" s="38"/>
      <c r="E63" s="38"/>
      <c r="F63" s="38"/>
      <c r="G63" s="39"/>
      <c r="H63" s="39"/>
    </row>
  </sheetData>
  <sheetProtection password="C5C0" sheet="1" objects="1" scenarios="1" selectLockedCells="1"/>
  <mergeCells count="5">
    <mergeCell ref="A17:E17"/>
    <mergeCell ref="A19:E19"/>
    <mergeCell ref="C22:D22"/>
    <mergeCell ref="A58:B58"/>
    <mergeCell ref="A42:E42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64"/>
  <sheetViews>
    <sheetView topLeftCell="A12" zoomScaleNormal="100" workbookViewId="0">
      <selection activeCell="E41" sqref="E41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62" customWidth="1"/>
    <col min="9" max="9" width="0" style="7" hidden="1" customWidth="1"/>
    <col min="10" max="10" width="0" style="67" hidden="1" customWidth="1"/>
    <col min="11" max="11" width="0" style="7" hidden="1" customWidth="1"/>
    <col min="12" max="16384" width="9.140625" style="7"/>
  </cols>
  <sheetData>
    <row r="9" spans="1:10" x14ac:dyDescent="0.2">
      <c r="A9" s="11" t="str">
        <f>REKAPITULACIJA!A9</f>
        <v>Številka: 4162-0002/2016</v>
      </c>
      <c r="G9" s="61" t="s">
        <v>95</v>
      </c>
      <c r="H9" s="40"/>
    </row>
    <row r="10" spans="1:10" x14ac:dyDescent="0.2">
      <c r="A10" s="11" t="str">
        <f>REKAPITULACIJA!A10</f>
        <v>Datum: 29. 6. 2016</v>
      </c>
    </row>
    <row r="12" spans="1:10" x14ac:dyDescent="0.2">
      <c r="A12" s="11" t="s">
        <v>56</v>
      </c>
    </row>
    <row r="13" spans="1:10" s="20" customFormat="1" x14ac:dyDescent="0.2">
      <c r="A13" s="6" t="s">
        <v>67</v>
      </c>
      <c r="B13" s="21"/>
      <c r="C13" s="22"/>
      <c r="D13" s="19"/>
      <c r="E13" s="18"/>
      <c r="F13" s="19"/>
      <c r="H13" s="63"/>
      <c r="J13" s="68"/>
    </row>
    <row r="15" spans="1:10" x14ac:dyDescent="0.2">
      <c r="A15" s="11" t="s">
        <v>4</v>
      </c>
    </row>
    <row r="17" spans="1:11" x14ac:dyDescent="0.2">
      <c r="A17" s="90">
        <f>REKAPITULACIJA!A15</f>
        <v>0</v>
      </c>
      <c r="B17" s="90"/>
      <c r="C17" s="90"/>
      <c r="D17" s="90"/>
      <c r="E17" s="90"/>
      <c r="F17" s="5"/>
      <c r="G17" s="4"/>
      <c r="H17" s="64"/>
    </row>
    <row r="18" spans="1:11" x14ac:dyDescent="0.2">
      <c r="A18" s="8"/>
      <c r="B18" s="8"/>
      <c r="C18" s="9"/>
      <c r="D18" s="10"/>
      <c r="E18" s="10"/>
      <c r="F18" s="5"/>
      <c r="G18" s="4"/>
      <c r="H18" s="64"/>
    </row>
    <row r="19" spans="1:11" x14ac:dyDescent="0.2">
      <c r="A19" s="90">
        <f>REKAPITULACIJA!A17</f>
        <v>0</v>
      </c>
      <c r="B19" s="90"/>
      <c r="C19" s="90"/>
      <c r="D19" s="90"/>
      <c r="E19" s="90"/>
      <c r="F19" s="5"/>
      <c r="G19" s="4"/>
      <c r="H19" s="64"/>
    </row>
    <row r="22" spans="1:11" s="20" customFormat="1" ht="12.75" customHeight="1" x14ac:dyDescent="0.2">
      <c r="A22" s="6"/>
      <c r="B22" s="17" t="s">
        <v>5</v>
      </c>
      <c r="C22" s="91"/>
      <c r="D22" s="91"/>
      <c r="E22" s="18"/>
      <c r="F22" s="19"/>
      <c r="H22" s="63"/>
      <c r="J22" s="68"/>
    </row>
    <row r="23" spans="1:11" s="20" customFormat="1" x14ac:dyDescent="0.2">
      <c r="A23" s="6"/>
      <c r="B23" s="17"/>
      <c r="C23" s="23"/>
      <c r="D23" s="24"/>
      <c r="E23" s="18"/>
      <c r="F23" s="19"/>
      <c r="H23" s="63"/>
      <c r="J23" s="68"/>
    </row>
    <row r="24" spans="1:11" x14ac:dyDescent="0.2">
      <c r="K24" s="20" t="s">
        <v>101</v>
      </c>
    </row>
    <row r="25" spans="1:11" s="20" customFormat="1" ht="25.5" x14ac:dyDescent="0.2">
      <c r="A25" s="25" t="s">
        <v>6</v>
      </c>
      <c r="B25" s="25" t="s">
        <v>30</v>
      </c>
      <c r="C25" s="25" t="s">
        <v>7</v>
      </c>
      <c r="D25" s="26" t="s">
        <v>8</v>
      </c>
      <c r="E25" s="27" t="s">
        <v>31</v>
      </c>
      <c r="F25" s="26" t="s">
        <v>0</v>
      </c>
      <c r="H25" s="63"/>
      <c r="I25" s="20" t="s">
        <v>78</v>
      </c>
      <c r="J25" s="68" t="s">
        <v>102</v>
      </c>
      <c r="K25" s="20">
        <v>2</v>
      </c>
    </row>
    <row r="26" spans="1:11" x14ac:dyDescent="0.2">
      <c r="A26" s="28" t="s">
        <v>9</v>
      </c>
      <c r="B26" s="29" t="s">
        <v>39</v>
      </c>
      <c r="C26" s="30" t="s">
        <v>17</v>
      </c>
      <c r="D26" s="51">
        <f>I26*J26*$K$25</f>
        <v>35200</v>
      </c>
      <c r="E26" s="1"/>
      <c r="F26" s="52">
        <f t="shared" ref="F26" si="0">ROUND(D26*E26,2)</f>
        <v>0</v>
      </c>
      <c r="I26" s="7">
        <v>3520</v>
      </c>
      <c r="J26" s="67">
        <v>5</v>
      </c>
      <c r="K26" s="60"/>
    </row>
    <row r="27" spans="1:11" x14ac:dyDescent="0.2">
      <c r="A27" s="31" t="s">
        <v>10</v>
      </c>
      <c r="B27" s="29" t="s">
        <v>35</v>
      </c>
      <c r="C27" s="30" t="s">
        <v>17</v>
      </c>
      <c r="D27" s="51">
        <f t="shared" ref="D27:D42" si="1">I27*J27*$K$25</f>
        <v>15570</v>
      </c>
      <c r="E27" s="1"/>
      <c r="F27" s="52">
        <f>ROUND(D27*E27,2)</f>
        <v>0</v>
      </c>
      <c r="I27" s="7">
        <v>1557</v>
      </c>
      <c r="J27" s="67">
        <v>5</v>
      </c>
    </row>
    <row r="28" spans="1:11" x14ac:dyDescent="0.2">
      <c r="A28" s="31" t="s">
        <v>11</v>
      </c>
      <c r="B28" s="29" t="s">
        <v>41</v>
      </c>
      <c r="C28" s="30" t="s">
        <v>17</v>
      </c>
      <c r="D28" s="51">
        <f t="shared" si="1"/>
        <v>140800</v>
      </c>
      <c r="E28" s="1"/>
      <c r="F28" s="52">
        <f t="shared" ref="F28:F33" si="2">ROUND(D28*E28,2)</f>
        <v>0</v>
      </c>
      <c r="I28" s="7">
        <v>3520</v>
      </c>
      <c r="J28" s="67">
        <v>20</v>
      </c>
    </row>
    <row r="29" spans="1:11" x14ac:dyDescent="0.2">
      <c r="A29" s="31" t="s">
        <v>12</v>
      </c>
      <c r="B29" s="29" t="s">
        <v>44</v>
      </c>
      <c r="C29" s="30" t="s">
        <v>17</v>
      </c>
      <c r="D29" s="51">
        <f t="shared" si="1"/>
        <v>62280</v>
      </c>
      <c r="E29" s="1"/>
      <c r="F29" s="52">
        <f t="shared" si="2"/>
        <v>0</v>
      </c>
      <c r="I29" s="7">
        <v>1557</v>
      </c>
      <c r="J29" s="67">
        <v>20</v>
      </c>
    </row>
    <row r="30" spans="1:11" ht="25.5" x14ac:dyDescent="0.2">
      <c r="A30" s="31" t="s">
        <v>14</v>
      </c>
      <c r="B30" s="29" t="s">
        <v>38</v>
      </c>
      <c r="C30" s="30" t="s">
        <v>17</v>
      </c>
      <c r="D30" s="51">
        <f t="shared" si="1"/>
        <v>105600</v>
      </c>
      <c r="E30" s="1"/>
      <c r="F30" s="52">
        <f>ROUND(D30*E30,2)</f>
        <v>0</v>
      </c>
      <c r="I30" s="7">
        <v>3520</v>
      </c>
      <c r="J30" s="67">
        <v>15</v>
      </c>
    </row>
    <row r="31" spans="1:11" ht="25.5" x14ac:dyDescent="0.2">
      <c r="A31" s="31" t="s">
        <v>15</v>
      </c>
      <c r="B31" s="29" t="s">
        <v>43</v>
      </c>
      <c r="C31" s="30" t="s">
        <v>17</v>
      </c>
      <c r="D31" s="51">
        <f t="shared" si="1"/>
        <v>46710</v>
      </c>
      <c r="E31" s="1"/>
      <c r="F31" s="52">
        <f>ROUND(D31*E31,2)</f>
        <v>0</v>
      </c>
      <c r="I31" s="7">
        <v>1557</v>
      </c>
      <c r="J31" s="67">
        <v>15</v>
      </c>
    </row>
    <row r="32" spans="1:11" x14ac:dyDescent="0.2">
      <c r="A32" s="31" t="s">
        <v>16</v>
      </c>
      <c r="B32" s="29" t="s">
        <v>40</v>
      </c>
      <c r="C32" s="30" t="s">
        <v>17</v>
      </c>
      <c r="D32" s="51">
        <f t="shared" si="1"/>
        <v>80000</v>
      </c>
      <c r="E32" s="1"/>
      <c r="F32" s="52">
        <f>ROUND(D32*E32,2)</f>
        <v>0</v>
      </c>
      <c r="I32" s="7">
        <v>2000</v>
      </c>
      <c r="J32" s="67">
        <v>20</v>
      </c>
    </row>
    <row r="33" spans="1:11" ht="25.5" x14ac:dyDescent="0.2">
      <c r="A33" s="31" t="s">
        <v>18</v>
      </c>
      <c r="B33" s="29" t="s">
        <v>37</v>
      </c>
      <c r="C33" s="30" t="s">
        <v>17</v>
      </c>
      <c r="D33" s="51">
        <f t="shared" si="1"/>
        <v>120000</v>
      </c>
      <c r="E33" s="1"/>
      <c r="F33" s="52">
        <f t="shared" si="2"/>
        <v>0</v>
      </c>
      <c r="I33" s="7">
        <v>2000</v>
      </c>
      <c r="J33" s="67">
        <v>30</v>
      </c>
    </row>
    <row r="34" spans="1:11" x14ac:dyDescent="0.2">
      <c r="A34" s="31" t="s">
        <v>19</v>
      </c>
      <c r="B34" s="29" t="s">
        <v>36</v>
      </c>
      <c r="C34" s="30" t="s">
        <v>13</v>
      </c>
      <c r="D34" s="51">
        <f t="shared" si="1"/>
        <v>100000</v>
      </c>
      <c r="E34" s="1"/>
      <c r="F34" s="52">
        <f>ROUND(D34*E34,2)</f>
        <v>0</v>
      </c>
      <c r="I34" s="7">
        <v>2500</v>
      </c>
      <c r="J34" s="67">
        <v>20</v>
      </c>
    </row>
    <row r="35" spans="1:11" x14ac:dyDescent="0.2">
      <c r="A35" s="31" t="s">
        <v>20</v>
      </c>
      <c r="B35" s="29" t="s">
        <v>42</v>
      </c>
      <c r="C35" s="30" t="s">
        <v>13</v>
      </c>
      <c r="D35" s="51">
        <f t="shared" si="1"/>
        <v>150000</v>
      </c>
      <c r="E35" s="1"/>
      <c r="F35" s="52">
        <f>ROUND(D35*E35,2)</f>
        <v>0</v>
      </c>
      <c r="I35" s="7">
        <v>2500</v>
      </c>
      <c r="J35" s="67">
        <v>30</v>
      </c>
    </row>
    <row r="36" spans="1:11" ht="25.5" x14ac:dyDescent="0.2">
      <c r="A36" s="31" t="s">
        <v>21</v>
      </c>
      <c r="B36" s="29" t="s">
        <v>49</v>
      </c>
      <c r="C36" s="30" t="s">
        <v>28</v>
      </c>
      <c r="D36" s="51">
        <f t="shared" si="1"/>
        <v>120</v>
      </c>
      <c r="E36" s="1"/>
      <c r="F36" s="52">
        <f>ROUND(D36*E36,2)</f>
        <v>0</v>
      </c>
      <c r="I36" s="7">
        <v>4</v>
      </c>
      <c r="J36" s="67">
        <v>15</v>
      </c>
    </row>
    <row r="37" spans="1:11" ht="38.25" x14ac:dyDescent="0.2">
      <c r="A37" s="28" t="s">
        <v>22</v>
      </c>
      <c r="B37" s="29" t="s">
        <v>48</v>
      </c>
      <c r="C37" s="30" t="s">
        <v>28</v>
      </c>
      <c r="D37" s="51">
        <f t="shared" si="1"/>
        <v>800</v>
      </c>
      <c r="E37" s="1"/>
      <c r="F37" s="52">
        <f t="shared" ref="F37:F42" si="3">ROUND(D37*E37,2)</f>
        <v>0</v>
      </c>
      <c r="I37" s="7">
        <v>400</v>
      </c>
      <c r="J37" s="67">
        <v>1</v>
      </c>
    </row>
    <row r="38" spans="1:11" ht="38.25" x14ac:dyDescent="0.2">
      <c r="A38" s="28" t="s">
        <v>21</v>
      </c>
      <c r="B38" s="29" t="s">
        <v>103</v>
      </c>
      <c r="C38" s="30" t="s">
        <v>28</v>
      </c>
      <c r="D38" s="51">
        <f t="shared" si="1"/>
        <v>160</v>
      </c>
      <c r="E38" s="1"/>
      <c r="F38" s="52">
        <f t="shared" si="3"/>
        <v>0</v>
      </c>
      <c r="H38" s="7"/>
      <c r="I38" s="7">
        <f>I37*0.2</f>
        <v>80</v>
      </c>
      <c r="J38" s="67">
        <v>1</v>
      </c>
    </row>
    <row r="39" spans="1:11" ht="38.25" x14ac:dyDescent="0.2">
      <c r="A39" s="28" t="s">
        <v>23</v>
      </c>
      <c r="B39" s="29" t="s">
        <v>45</v>
      </c>
      <c r="C39" s="30" t="s">
        <v>27</v>
      </c>
      <c r="D39" s="51">
        <f t="shared" si="1"/>
        <v>80</v>
      </c>
      <c r="E39" s="1"/>
      <c r="F39" s="52">
        <f t="shared" si="3"/>
        <v>0</v>
      </c>
      <c r="I39" s="7">
        <v>40</v>
      </c>
      <c r="J39" s="67">
        <v>1</v>
      </c>
    </row>
    <row r="40" spans="1:11" ht="38.25" x14ac:dyDescent="0.2">
      <c r="A40" s="31" t="s">
        <v>24</v>
      </c>
      <c r="B40" s="29" t="s">
        <v>50</v>
      </c>
      <c r="C40" s="30" t="s">
        <v>27</v>
      </c>
      <c r="D40" s="51">
        <f t="shared" si="1"/>
        <v>40</v>
      </c>
      <c r="E40" s="1"/>
      <c r="F40" s="52">
        <f t="shared" si="3"/>
        <v>0</v>
      </c>
      <c r="I40" s="7">
        <v>20</v>
      </c>
      <c r="J40" s="67">
        <v>1</v>
      </c>
    </row>
    <row r="41" spans="1:11" x14ac:dyDescent="0.2">
      <c r="A41" s="31" t="s">
        <v>25</v>
      </c>
      <c r="B41" s="29" t="s">
        <v>46</v>
      </c>
      <c r="C41" s="30" t="s">
        <v>27</v>
      </c>
      <c r="D41" s="51">
        <f t="shared" si="1"/>
        <v>40</v>
      </c>
      <c r="E41" s="1"/>
      <c r="F41" s="52">
        <f t="shared" si="3"/>
        <v>0</v>
      </c>
      <c r="I41" s="7">
        <v>20</v>
      </c>
      <c r="J41" s="67">
        <v>1</v>
      </c>
    </row>
    <row r="42" spans="1:11" x14ac:dyDescent="0.2">
      <c r="A42" s="31" t="s">
        <v>26</v>
      </c>
      <c r="B42" s="29" t="s">
        <v>47</v>
      </c>
      <c r="C42" s="30" t="s">
        <v>27</v>
      </c>
      <c r="D42" s="51">
        <f t="shared" si="1"/>
        <v>20</v>
      </c>
      <c r="E42" s="1"/>
      <c r="F42" s="52">
        <f t="shared" si="3"/>
        <v>0</v>
      </c>
      <c r="I42" s="7">
        <v>10</v>
      </c>
      <c r="J42" s="67">
        <v>1</v>
      </c>
    </row>
    <row r="43" spans="1:11" s="20" customFormat="1" x14ac:dyDescent="0.2">
      <c r="A43" s="92" t="s">
        <v>1</v>
      </c>
      <c r="B43" s="93"/>
      <c r="C43" s="93"/>
      <c r="D43" s="93"/>
      <c r="E43" s="94"/>
      <c r="F43" s="50">
        <f>SUM(F26:F42)</f>
        <v>0</v>
      </c>
      <c r="H43" s="63"/>
      <c r="J43" s="68"/>
      <c r="K43" s="7"/>
    </row>
    <row r="46" spans="1:11" x14ac:dyDescent="0.2">
      <c r="A46" s="7" t="s">
        <v>88</v>
      </c>
      <c r="B46" s="33"/>
    </row>
    <row r="47" spans="1:11" x14ac:dyDescent="0.2">
      <c r="A47" s="7" t="s">
        <v>89</v>
      </c>
    </row>
    <row r="48" spans="1:11" s="35" customFormat="1" x14ac:dyDescent="0.2">
      <c r="A48" s="32" t="s">
        <v>51</v>
      </c>
      <c r="B48" s="34"/>
      <c r="C48" s="34"/>
      <c r="D48" s="34"/>
      <c r="E48" s="34"/>
      <c r="F48" s="34"/>
      <c r="G48" s="34"/>
      <c r="H48" s="34"/>
      <c r="J48" s="69"/>
      <c r="K48" s="20"/>
    </row>
    <row r="49" spans="1:11" s="35" customFormat="1" x14ac:dyDescent="0.2">
      <c r="A49" s="34" t="s">
        <v>94</v>
      </c>
      <c r="B49" s="34"/>
      <c r="C49" s="34"/>
      <c r="D49" s="34"/>
      <c r="E49" s="34"/>
      <c r="F49" s="34"/>
      <c r="G49" s="34"/>
      <c r="H49" s="34"/>
      <c r="J49" s="69"/>
      <c r="K49" s="7"/>
    </row>
    <row r="50" spans="1:11" s="35" customFormat="1" x14ac:dyDescent="0.2">
      <c r="A50" s="34" t="s">
        <v>32</v>
      </c>
      <c r="B50" s="36"/>
      <c r="C50" s="37"/>
      <c r="D50" s="38"/>
      <c r="E50" s="38"/>
      <c r="F50" s="38"/>
      <c r="G50" s="39"/>
      <c r="H50" s="39"/>
      <c r="J50" s="69"/>
      <c r="K50" s="7"/>
    </row>
    <row r="51" spans="1:11" s="35" customFormat="1" x14ac:dyDescent="0.2">
      <c r="A51" s="34" t="s">
        <v>33</v>
      </c>
      <c r="B51" s="36"/>
      <c r="C51" s="37"/>
      <c r="D51" s="38"/>
      <c r="E51" s="38"/>
      <c r="F51" s="38"/>
      <c r="G51" s="39"/>
      <c r="H51" s="39"/>
      <c r="J51" s="69"/>
      <c r="K51" s="7"/>
    </row>
    <row r="52" spans="1:11" x14ac:dyDescent="0.2">
      <c r="A52" s="7" t="s">
        <v>90</v>
      </c>
    </row>
    <row r="53" spans="1:11" x14ac:dyDescent="0.2">
      <c r="A53" s="7" t="s">
        <v>34</v>
      </c>
      <c r="K53" s="35"/>
    </row>
    <row r="54" spans="1:11" s="35" customFormat="1" x14ac:dyDescent="0.2">
      <c r="A54" s="34"/>
      <c r="B54" s="36"/>
      <c r="C54" s="40"/>
      <c r="D54" s="38"/>
      <c r="E54" s="38"/>
      <c r="F54" s="38"/>
      <c r="G54" s="39"/>
      <c r="H54" s="39"/>
      <c r="J54" s="69"/>
    </row>
    <row r="55" spans="1:11" x14ac:dyDescent="0.2">
      <c r="A55" s="34"/>
      <c r="B55" s="36"/>
      <c r="C55" s="40"/>
      <c r="D55" s="38"/>
      <c r="E55" s="38"/>
      <c r="F55" s="38"/>
      <c r="G55" s="39"/>
      <c r="H55" s="39"/>
      <c r="K55" s="35"/>
    </row>
    <row r="56" spans="1:11" x14ac:dyDescent="0.2">
      <c r="A56" s="34"/>
      <c r="B56" s="36"/>
      <c r="C56" s="40"/>
      <c r="D56" s="38"/>
      <c r="E56" s="38"/>
      <c r="F56" s="38"/>
      <c r="G56" s="39"/>
      <c r="H56" s="39"/>
      <c r="K56" s="35"/>
    </row>
    <row r="57" spans="1:11" x14ac:dyDescent="0.2">
      <c r="A57" s="11" t="s">
        <v>2</v>
      </c>
      <c r="B57" s="11"/>
      <c r="C57" s="12"/>
      <c r="D57" s="13" t="s">
        <v>3</v>
      </c>
      <c r="E57" s="14"/>
    </row>
    <row r="58" spans="1:11" x14ac:dyDescent="0.2">
      <c r="B58" s="11"/>
      <c r="C58" s="12"/>
    </row>
    <row r="59" spans="1:11" ht="12.75" customHeight="1" x14ac:dyDescent="0.2">
      <c r="A59" s="89">
        <f>REKAPITULACIJA!A57</f>
        <v>0</v>
      </c>
      <c r="B59" s="89"/>
      <c r="C59" s="12"/>
      <c r="D59" s="15"/>
      <c r="E59" s="16"/>
      <c r="F59" s="15"/>
    </row>
    <row r="60" spans="1:11" x14ac:dyDescent="0.2">
      <c r="G60" s="39"/>
      <c r="H60" s="39"/>
    </row>
    <row r="61" spans="1:11" x14ac:dyDescent="0.2">
      <c r="A61" s="34"/>
      <c r="B61" s="36"/>
      <c r="C61" s="40"/>
      <c r="D61" s="38"/>
      <c r="E61" s="38"/>
      <c r="F61" s="38"/>
      <c r="G61" s="39"/>
      <c r="H61" s="39"/>
    </row>
    <row r="62" spans="1:11" x14ac:dyDescent="0.2">
      <c r="A62" s="34"/>
      <c r="B62" s="36"/>
      <c r="C62" s="40"/>
      <c r="D62" s="38"/>
      <c r="E62" s="38"/>
      <c r="F62" s="38"/>
      <c r="G62" s="39"/>
      <c r="H62" s="39"/>
    </row>
    <row r="63" spans="1:11" x14ac:dyDescent="0.2">
      <c r="A63" s="34"/>
      <c r="B63" s="36"/>
      <c r="C63" s="40"/>
      <c r="D63" s="38"/>
      <c r="E63" s="38"/>
      <c r="F63" s="38"/>
      <c r="G63" s="39"/>
      <c r="H63" s="39"/>
    </row>
    <row r="64" spans="1:11" x14ac:dyDescent="0.2">
      <c r="A64" s="34"/>
      <c r="B64" s="36"/>
      <c r="C64" s="40"/>
      <c r="D64" s="38"/>
      <c r="E64" s="38"/>
      <c r="F64" s="38"/>
      <c r="G64" s="39"/>
      <c r="H64" s="39"/>
    </row>
  </sheetData>
  <sheetProtection password="C5C0" sheet="1" objects="1" scenarios="1" selectLockedCells="1"/>
  <mergeCells count="5">
    <mergeCell ref="A17:E17"/>
    <mergeCell ref="A19:E19"/>
    <mergeCell ref="C22:D22"/>
    <mergeCell ref="A59:B59"/>
    <mergeCell ref="A43:E43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63"/>
  <sheetViews>
    <sheetView topLeftCell="A11" zoomScaleNormal="100" workbookViewId="0">
      <selection activeCell="E40" sqref="E40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62" customWidth="1"/>
    <col min="9" max="9" width="0" style="7" hidden="1" customWidth="1"/>
    <col min="10" max="10" width="0" style="67" hidden="1" customWidth="1"/>
    <col min="11" max="11" width="0" style="7" hidden="1" customWidth="1"/>
    <col min="12" max="16384" width="9.140625" style="7"/>
  </cols>
  <sheetData>
    <row r="9" spans="1:10" x14ac:dyDescent="0.2">
      <c r="A9" s="11" t="str">
        <f>REKAPITULACIJA!A9</f>
        <v>Številka: 4162-0002/2016</v>
      </c>
      <c r="G9" s="61" t="s">
        <v>95</v>
      </c>
      <c r="H9" s="40"/>
    </row>
    <row r="10" spans="1:10" x14ac:dyDescent="0.2">
      <c r="A10" s="11" t="str">
        <f>REKAPITULACIJA!A10</f>
        <v>Datum: 29. 6. 2016</v>
      </c>
    </row>
    <row r="12" spans="1:10" x14ac:dyDescent="0.2">
      <c r="A12" s="11" t="s">
        <v>55</v>
      </c>
    </row>
    <row r="13" spans="1:10" s="20" customFormat="1" x14ac:dyDescent="0.2">
      <c r="A13" s="6" t="s">
        <v>68</v>
      </c>
      <c r="B13" s="21"/>
      <c r="C13" s="22"/>
      <c r="D13" s="19"/>
      <c r="E13" s="18"/>
      <c r="F13" s="19"/>
      <c r="H13" s="63"/>
      <c r="J13" s="68"/>
    </row>
    <row r="15" spans="1:10" x14ac:dyDescent="0.2">
      <c r="A15" s="11" t="s">
        <v>4</v>
      </c>
    </row>
    <row r="17" spans="1:11" x14ac:dyDescent="0.2">
      <c r="A17" s="90">
        <f>REKAPITULACIJA!A15</f>
        <v>0</v>
      </c>
      <c r="B17" s="90"/>
      <c r="C17" s="90"/>
      <c r="D17" s="90"/>
      <c r="E17" s="90"/>
      <c r="F17" s="5"/>
      <c r="G17" s="4"/>
      <c r="H17" s="64"/>
    </row>
    <row r="18" spans="1:11" x14ac:dyDescent="0.2">
      <c r="A18" s="8"/>
      <c r="B18" s="8"/>
      <c r="C18" s="9"/>
      <c r="D18" s="10"/>
      <c r="E18" s="10"/>
      <c r="F18" s="5"/>
      <c r="G18" s="4"/>
      <c r="H18" s="64"/>
    </row>
    <row r="19" spans="1:11" x14ac:dyDescent="0.2">
      <c r="A19" s="90">
        <f>REKAPITULACIJA!A17</f>
        <v>0</v>
      </c>
      <c r="B19" s="90"/>
      <c r="C19" s="90"/>
      <c r="D19" s="90"/>
      <c r="E19" s="90"/>
      <c r="F19" s="5"/>
      <c r="G19" s="4"/>
      <c r="H19" s="64"/>
    </row>
    <row r="22" spans="1:11" s="20" customFormat="1" ht="12.75" customHeight="1" x14ac:dyDescent="0.2">
      <c r="A22" s="6"/>
      <c r="B22" s="17" t="s">
        <v>5</v>
      </c>
      <c r="C22" s="91"/>
      <c r="D22" s="91"/>
      <c r="E22" s="18"/>
      <c r="F22" s="19"/>
      <c r="H22" s="63"/>
      <c r="J22" s="68"/>
    </row>
    <row r="23" spans="1:11" s="20" customFormat="1" x14ac:dyDescent="0.2">
      <c r="A23" s="6"/>
      <c r="B23" s="17"/>
      <c r="C23" s="23"/>
      <c r="D23" s="24"/>
      <c r="E23" s="18"/>
      <c r="F23" s="19"/>
      <c r="H23" s="63"/>
      <c r="J23" s="68"/>
    </row>
    <row r="24" spans="1:11" x14ac:dyDescent="0.2">
      <c r="K24" s="20" t="s">
        <v>101</v>
      </c>
    </row>
    <row r="25" spans="1:11" s="20" customFormat="1" ht="25.5" x14ac:dyDescent="0.2">
      <c r="A25" s="25" t="s">
        <v>6</v>
      </c>
      <c r="B25" s="25" t="s">
        <v>30</v>
      </c>
      <c r="C25" s="25" t="s">
        <v>7</v>
      </c>
      <c r="D25" s="26" t="s">
        <v>8</v>
      </c>
      <c r="E25" s="27" t="s">
        <v>31</v>
      </c>
      <c r="F25" s="26" t="s">
        <v>0</v>
      </c>
      <c r="H25" s="63"/>
      <c r="I25" s="20" t="s">
        <v>78</v>
      </c>
      <c r="J25" s="68" t="s">
        <v>102</v>
      </c>
      <c r="K25" s="20">
        <v>2</v>
      </c>
    </row>
    <row r="26" spans="1:11" x14ac:dyDescent="0.2">
      <c r="A26" s="28" t="s">
        <v>9</v>
      </c>
      <c r="B26" s="29" t="s">
        <v>39</v>
      </c>
      <c r="C26" s="30" t="s">
        <v>17</v>
      </c>
      <c r="D26" s="51">
        <f>I26*J26*$K$25</f>
        <v>56210</v>
      </c>
      <c r="E26" s="1"/>
      <c r="F26" s="52">
        <f t="shared" ref="F26" si="0">ROUND(D26*E26,2)</f>
        <v>0</v>
      </c>
      <c r="I26" s="7">
        <v>5621</v>
      </c>
      <c r="J26" s="67">
        <v>5</v>
      </c>
      <c r="K26" s="60"/>
    </row>
    <row r="27" spans="1:11" x14ac:dyDescent="0.2">
      <c r="A27" s="31" t="s">
        <v>10</v>
      </c>
      <c r="B27" s="29" t="s">
        <v>35</v>
      </c>
      <c r="C27" s="30" t="s">
        <v>17</v>
      </c>
      <c r="D27" s="51">
        <f t="shared" ref="D27:D41" si="1">I27*J27*$K$25</f>
        <v>8390</v>
      </c>
      <c r="E27" s="1"/>
      <c r="F27" s="52">
        <f>ROUND(D27*E27,2)</f>
        <v>0</v>
      </c>
      <c r="I27" s="7">
        <v>839</v>
      </c>
      <c r="J27" s="67">
        <v>5</v>
      </c>
    </row>
    <row r="28" spans="1:11" x14ac:dyDescent="0.2">
      <c r="A28" s="31" t="s">
        <v>11</v>
      </c>
      <c r="B28" s="29" t="s">
        <v>41</v>
      </c>
      <c r="C28" s="30" t="s">
        <v>17</v>
      </c>
      <c r="D28" s="51">
        <f t="shared" si="1"/>
        <v>224840</v>
      </c>
      <c r="E28" s="1"/>
      <c r="F28" s="52">
        <f t="shared" ref="F28:F33" si="2">ROUND(D28*E28,2)</f>
        <v>0</v>
      </c>
      <c r="I28" s="7">
        <v>5621</v>
      </c>
      <c r="J28" s="67">
        <v>20</v>
      </c>
    </row>
    <row r="29" spans="1:11" x14ac:dyDescent="0.2">
      <c r="A29" s="31" t="s">
        <v>12</v>
      </c>
      <c r="B29" s="29" t="s">
        <v>44</v>
      </c>
      <c r="C29" s="30" t="s">
        <v>17</v>
      </c>
      <c r="D29" s="51">
        <f t="shared" si="1"/>
        <v>33560</v>
      </c>
      <c r="E29" s="1"/>
      <c r="F29" s="52">
        <f t="shared" si="2"/>
        <v>0</v>
      </c>
      <c r="I29" s="7">
        <v>839</v>
      </c>
      <c r="J29" s="67">
        <v>20</v>
      </c>
    </row>
    <row r="30" spans="1:11" ht="25.5" x14ac:dyDescent="0.2">
      <c r="A30" s="31" t="s">
        <v>14</v>
      </c>
      <c r="B30" s="29" t="s">
        <v>38</v>
      </c>
      <c r="C30" s="30" t="s">
        <v>17</v>
      </c>
      <c r="D30" s="51">
        <f t="shared" si="1"/>
        <v>168630</v>
      </c>
      <c r="E30" s="1"/>
      <c r="F30" s="52">
        <f>ROUND(D30*E30,2)</f>
        <v>0</v>
      </c>
      <c r="I30" s="7">
        <v>5621</v>
      </c>
      <c r="J30" s="67">
        <v>15</v>
      </c>
    </row>
    <row r="31" spans="1:11" ht="25.5" x14ac:dyDescent="0.2">
      <c r="A31" s="31" t="s">
        <v>15</v>
      </c>
      <c r="B31" s="29" t="s">
        <v>43</v>
      </c>
      <c r="C31" s="30" t="s">
        <v>17</v>
      </c>
      <c r="D31" s="51">
        <f t="shared" si="1"/>
        <v>25170</v>
      </c>
      <c r="E31" s="1"/>
      <c r="F31" s="52">
        <f>ROUND(D31*E31,2)</f>
        <v>0</v>
      </c>
      <c r="I31" s="7">
        <v>839</v>
      </c>
      <c r="J31" s="67">
        <v>15</v>
      </c>
    </row>
    <row r="32" spans="1:11" x14ac:dyDescent="0.2">
      <c r="A32" s="31" t="s">
        <v>16</v>
      </c>
      <c r="B32" s="29" t="s">
        <v>40</v>
      </c>
      <c r="C32" s="30" t="s">
        <v>17</v>
      </c>
      <c r="D32" s="51">
        <f t="shared" si="1"/>
        <v>116000</v>
      </c>
      <c r="E32" s="1"/>
      <c r="F32" s="52">
        <f>ROUND(D32*E32,2)</f>
        <v>0</v>
      </c>
      <c r="I32" s="7">
        <v>2900</v>
      </c>
      <c r="J32" s="67">
        <v>20</v>
      </c>
    </row>
    <row r="33" spans="1:11" ht="25.5" x14ac:dyDescent="0.2">
      <c r="A33" s="31" t="s">
        <v>18</v>
      </c>
      <c r="B33" s="29" t="s">
        <v>37</v>
      </c>
      <c r="C33" s="30" t="s">
        <v>17</v>
      </c>
      <c r="D33" s="51">
        <f t="shared" si="1"/>
        <v>174000</v>
      </c>
      <c r="E33" s="1"/>
      <c r="F33" s="52">
        <f t="shared" si="2"/>
        <v>0</v>
      </c>
      <c r="I33" s="7">
        <v>2900</v>
      </c>
      <c r="J33" s="67">
        <v>30</v>
      </c>
    </row>
    <row r="34" spans="1:11" x14ac:dyDescent="0.2">
      <c r="A34" s="31" t="s">
        <v>19</v>
      </c>
      <c r="B34" s="29" t="s">
        <v>36</v>
      </c>
      <c r="C34" s="30" t="s">
        <v>13</v>
      </c>
      <c r="D34" s="51">
        <f t="shared" si="1"/>
        <v>70000</v>
      </c>
      <c r="E34" s="1"/>
      <c r="F34" s="52">
        <f>ROUND(D34*E34,2)</f>
        <v>0</v>
      </c>
      <c r="I34" s="7">
        <v>1750</v>
      </c>
      <c r="J34" s="67">
        <v>20</v>
      </c>
    </row>
    <row r="35" spans="1:11" x14ac:dyDescent="0.2">
      <c r="A35" s="31" t="s">
        <v>20</v>
      </c>
      <c r="B35" s="29" t="s">
        <v>42</v>
      </c>
      <c r="C35" s="30" t="s">
        <v>13</v>
      </c>
      <c r="D35" s="51">
        <f t="shared" si="1"/>
        <v>105000</v>
      </c>
      <c r="E35" s="1"/>
      <c r="F35" s="52">
        <f>ROUND(D35*E35,2)</f>
        <v>0</v>
      </c>
      <c r="I35" s="7">
        <v>1750</v>
      </c>
      <c r="J35" s="67">
        <v>30</v>
      </c>
    </row>
    <row r="36" spans="1:11" ht="25.5" x14ac:dyDescent="0.2">
      <c r="A36" s="31" t="s">
        <v>21</v>
      </c>
      <c r="B36" s="29" t="s">
        <v>49</v>
      </c>
      <c r="C36" s="30" t="s">
        <v>28</v>
      </c>
      <c r="D36" s="51">
        <f t="shared" si="1"/>
        <v>300</v>
      </c>
      <c r="E36" s="1"/>
      <c r="F36" s="52">
        <f>ROUND(D36*E36,2)</f>
        <v>0</v>
      </c>
      <c r="I36" s="7">
        <v>10</v>
      </c>
      <c r="J36" s="67">
        <v>15</v>
      </c>
    </row>
    <row r="37" spans="1:11" ht="38.25" x14ac:dyDescent="0.2">
      <c r="A37" s="28" t="s">
        <v>22</v>
      </c>
      <c r="B37" s="29" t="s">
        <v>48</v>
      </c>
      <c r="C37" s="30" t="s">
        <v>28</v>
      </c>
      <c r="D37" s="51">
        <f t="shared" si="1"/>
        <v>600</v>
      </c>
      <c r="E37" s="1"/>
      <c r="F37" s="52">
        <f t="shared" ref="F37:F41" si="3">ROUND(D37*E37,2)</f>
        <v>0</v>
      </c>
      <c r="I37" s="7">
        <v>300</v>
      </c>
      <c r="J37" s="67">
        <v>1</v>
      </c>
    </row>
    <row r="38" spans="1:11" ht="38.25" x14ac:dyDescent="0.2">
      <c r="A38" s="28" t="s">
        <v>21</v>
      </c>
      <c r="B38" s="29" t="s">
        <v>103</v>
      </c>
      <c r="C38" s="30" t="s">
        <v>28</v>
      </c>
      <c r="D38" s="51">
        <f t="shared" si="1"/>
        <v>120</v>
      </c>
      <c r="E38" s="1"/>
      <c r="F38" s="52">
        <f t="shared" si="3"/>
        <v>0</v>
      </c>
      <c r="H38" s="7"/>
      <c r="I38" s="7">
        <f>I37*0.2</f>
        <v>60</v>
      </c>
      <c r="J38" s="67">
        <v>1</v>
      </c>
    </row>
    <row r="39" spans="1:11" ht="38.25" x14ac:dyDescent="0.2">
      <c r="A39" s="28" t="s">
        <v>23</v>
      </c>
      <c r="B39" s="29" t="s">
        <v>45</v>
      </c>
      <c r="C39" s="30" t="s">
        <v>27</v>
      </c>
      <c r="D39" s="51">
        <f t="shared" si="1"/>
        <v>80</v>
      </c>
      <c r="E39" s="1"/>
      <c r="F39" s="52">
        <f t="shared" si="3"/>
        <v>0</v>
      </c>
      <c r="I39" s="7">
        <v>40</v>
      </c>
      <c r="J39" s="67">
        <v>1</v>
      </c>
    </row>
    <row r="40" spans="1:11" ht="38.25" x14ac:dyDescent="0.2">
      <c r="A40" s="31" t="s">
        <v>24</v>
      </c>
      <c r="B40" s="29" t="s">
        <v>50</v>
      </c>
      <c r="C40" s="30" t="s">
        <v>27</v>
      </c>
      <c r="D40" s="51">
        <f t="shared" si="1"/>
        <v>40</v>
      </c>
      <c r="E40" s="1"/>
      <c r="F40" s="52">
        <f t="shared" si="3"/>
        <v>0</v>
      </c>
      <c r="I40" s="7">
        <v>20</v>
      </c>
      <c r="J40" s="67">
        <v>1</v>
      </c>
    </row>
    <row r="41" spans="1:11" x14ac:dyDescent="0.2">
      <c r="A41" s="31" t="s">
        <v>25</v>
      </c>
      <c r="B41" s="29" t="s">
        <v>47</v>
      </c>
      <c r="C41" s="30" t="s">
        <v>27</v>
      </c>
      <c r="D41" s="51">
        <f t="shared" si="1"/>
        <v>20</v>
      </c>
      <c r="E41" s="1"/>
      <c r="F41" s="52">
        <f t="shared" si="3"/>
        <v>0</v>
      </c>
      <c r="I41" s="7">
        <v>10</v>
      </c>
      <c r="J41" s="67">
        <v>1</v>
      </c>
    </row>
    <row r="42" spans="1:11" s="20" customFormat="1" x14ac:dyDescent="0.2">
      <c r="A42" s="92" t="s">
        <v>1</v>
      </c>
      <c r="B42" s="93"/>
      <c r="C42" s="93"/>
      <c r="D42" s="93"/>
      <c r="E42" s="94"/>
      <c r="F42" s="50">
        <f>SUM(F26:F41)</f>
        <v>0</v>
      </c>
      <c r="H42" s="63"/>
      <c r="I42" s="7"/>
      <c r="J42" s="68"/>
      <c r="K42" s="7"/>
    </row>
    <row r="45" spans="1:11" x14ac:dyDescent="0.2">
      <c r="A45" s="7" t="s">
        <v>88</v>
      </c>
      <c r="B45" s="33"/>
    </row>
    <row r="46" spans="1:11" x14ac:dyDescent="0.2">
      <c r="A46" s="7" t="s">
        <v>89</v>
      </c>
    </row>
    <row r="47" spans="1:11" s="35" customFormat="1" x14ac:dyDescent="0.2">
      <c r="A47" s="32" t="s">
        <v>51</v>
      </c>
      <c r="B47" s="34"/>
      <c r="C47" s="34"/>
      <c r="D47" s="34"/>
      <c r="E47" s="34"/>
      <c r="F47" s="34"/>
      <c r="G47" s="34"/>
      <c r="H47" s="34"/>
      <c r="J47" s="69"/>
      <c r="K47" s="7"/>
    </row>
    <row r="48" spans="1:11" s="35" customFormat="1" x14ac:dyDescent="0.2">
      <c r="A48" s="34" t="s">
        <v>94</v>
      </c>
      <c r="B48" s="34"/>
      <c r="C48" s="34"/>
      <c r="D48" s="34"/>
      <c r="E48" s="34"/>
      <c r="F48" s="34"/>
      <c r="G48" s="34"/>
      <c r="H48" s="34"/>
      <c r="J48" s="69"/>
      <c r="K48" s="20"/>
    </row>
    <row r="49" spans="1:11" s="35" customFormat="1" x14ac:dyDescent="0.2">
      <c r="A49" s="34" t="s">
        <v>32</v>
      </c>
      <c r="B49" s="36"/>
      <c r="C49" s="37"/>
      <c r="D49" s="38"/>
      <c r="E49" s="38"/>
      <c r="F49" s="38"/>
      <c r="G49" s="39"/>
      <c r="H49" s="39"/>
      <c r="J49" s="69"/>
      <c r="K49" s="7"/>
    </row>
    <row r="50" spans="1:11" s="35" customFormat="1" x14ac:dyDescent="0.2">
      <c r="A50" s="34" t="s">
        <v>33</v>
      </c>
      <c r="B50" s="36"/>
      <c r="C50" s="37"/>
      <c r="D50" s="38"/>
      <c r="E50" s="38"/>
      <c r="F50" s="38"/>
      <c r="G50" s="39"/>
      <c r="H50" s="39"/>
      <c r="J50" s="69"/>
      <c r="K50" s="7"/>
    </row>
    <row r="51" spans="1:11" x14ac:dyDescent="0.2">
      <c r="A51" s="7" t="s">
        <v>90</v>
      </c>
    </row>
    <row r="52" spans="1:11" x14ac:dyDescent="0.2">
      <c r="A52" s="7" t="s">
        <v>34</v>
      </c>
    </row>
    <row r="53" spans="1:11" s="35" customFormat="1" x14ac:dyDescent="0.2">
      <c r="A53" s="34"/>
      <c r="B53" s="36"/>
      <c r="C53" s="40"/>
      <c r="D53" s="38"/>
      <c r="E53" s="38"/>
      <c r="F53" s="38"/>
      <c r="G53" s="39"/>
      <c r="H53" s="39"/>
      <c r="J53" s="69"/>
    </row>
    <row r="54" spans="1:11" x14ac:dyDescent="0.2">
      <c r="A54" s="34"/>
      <c r="B54" s="36"/>
      <c r="C54" s="40"/>
      <c r="D54" s="38"/>
      <c r="E54" s="38"/>
      <c r="F54" s="38"/>
      <c r="G54" s="39"/>
      <c r="H54" s="39"/>
      <c r="K54" s="35"/>
    </row>
    <row r="55" spans="1:11" x14ac:dyDescent="0.2">
      <c r="A55" s="34"/>
      <c r="B55" s="36"/>
      <c r="C55" s="40"/>
      <c r="D55" s="38"/>
      <c r="E55" s="38"/>
      <c r="F55" s="38"/>
      <c r="G55" s="39"/>
      <c r="H55" s="39"/>
      <c r="K55" s="35"/>
    </row>
    <row r="56" spans="1:11" x14ac:dyDescent="0.2">
      <c r="A56" s="11" t="s">
        <v>2</v>
      </c>
      <c r="B56" s="11"/>
      <c r="C56" s="12"/>
      <c r="D56" s="13" t="s">
        <v>3</v>
      </c>
      <c r="E56" s="14"/>
      <c r="K56" s="35"/>
    </row>
    <row r="57" spans="1:11" x14ac:dyDescent="0.2">
      <c r="B57" s="11"/>
      <c r="C57" s="12"/>
    </row>
    <row r="58" spans="1:11" ht="12.75" customHeight="1" x14ac:dyDescent="0.2">
      <c r="A58" s="89">
        <f>REKAPITULACIJA!A57</f>
        <v>0</v>
      </c>
      <c r="B58" s="89"/>
      <c r="C58" s="12"/>
      <c r="D58" s="15"/>
      <c r="E58" s="16"/>
      <c r="F58" s="15"/>
    </row>
    <row r="59" spans="1:11" x14ac:dyDescent="0.2">
      <c r="G59" s="39"/>
      <c r="H59" s="39"/>
    </row>
    <row r="60" spans="1:11" x14ac:dyDescent="0.2">
      <c r="A60" s="34"/>
      <c r="B60" s="36"/>
      <c r="C60" s="40"/>
      <c r="D60" s="38"/>
      <c r="E60" s="38"/>
      <c r="F60" s="38"/>
      <c r="G60" s="39"/>
      <c r="H60" s="39"/>
    </row>
    <row r="61" spans="1:11" x14ac:dyDescent="0.2">
      <c r="A61" s="34"/>
      <c r="B61" s="36"/>
      <c r="C61" s="40"/>
      <c r="D61" s="38"/>
      <c r="E61" s="38"/>
      <c r="F61" s="38"/>
      <c r="G61" s="39"/>
      <c r="H61" s="39"/>
    </row>
    <row r="62" spans="1:11" x14ac:dyDescent="0.2">
      <c r="A62" s="34"/>
      <c r="B62" s="36"/>
      <c r="C62" s="40"/>
      <c r="D62" s="38"/>
      <c r="E62" s="38"/>
      <c r="F62" s="38"/>
      <c r="G62" s="39"/>
      <c r="H62" s="39"/>
    </row>
    <row r="63" spans="1:11" x14ac:dyDescent="0.2">
      <c r="A63" s="34"/>
      <c r="B63" s="36"/>
      <c r="C63" s="40"/>
      <c r="D63" s="38"/>
      <c r="E63" s="38"/>
      <c r="F63" s="38"/>
      <c r="G63" s="39"/>
      <c r="H63" s="39"/>
    </row>
  </sheetData>
  <sheetProtection password="C5C0" sheet="1" objects="1" scenarios="1" selectLockedCells="1"/>
  <mergeCells count="5">
    <mergeCell ref="A17:E17"/>
    <mergeCell ref="A19:E19"/>
    <mergeCell ref="C22:D22"/>
    <mergeCell ref="A58:B58"/>
    <mergeCell ref="A42:E42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62"/>
  <sheetViews>
    <sheetView topLeftCell="A9" zoomScaleNormal="100" workbookViewId="0">
      <selection activeCell="E38" sqref="E38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62" customWidth="1"/>
    <col min="9" max="9" width="0" style="7" hidden="1" customWidth="1"/>
    <col min="10" max="10" width="0" style="67" hidden="1" customWidth="1"/>
    <col min="11" max="11" width="0" style="7" hidden="1" customWidth="1"/>
    <col min="12" max="16384" width="9.140625" style="7"/>
  </cols>
  <sheetData>
    <row r="9" spans="1:10" x14ac:dyDescent="0.2">
      <c r="A9" s="11" t="str">
        <f>REKAPITULACIJA!A9</f>
        <v>Številka: 4162-0002/2016</v>
      </c>
      <c r="G9" s="61" t="s">
        <v>95</v>
      </c>
      <c r="H9" s="40"/>
    </row>
    <row r="10" spans="1:10" x14ac:dyDescent="0.2">
      <c r="A10" s="11" t="str">
        <f>REKAPITULACIJA!A10</f>
        <v>Datum: 29. 6. 2016</v>
      </c>
    </row>
    <row r="12" spans="1:10" x14ac:dyDescent="0.2">
      <c r="A12" s="11" t="s">
        <v>54</v>
      </c>
    </row>
    <row r="13" spans="1:10" s="20" customFormat="1" x14ac:dyDescent="0.2">
      <c r="A13" s="6" t="s">
        <v>70</v>
      </c>
      <c r="B13" s="21"/>
      <c r="C13" s="22"/>
      <c r="D13" s="19"/>
      <c r="E13" s="18"/>
      <c r="F13" s="19"/>
      <c r="H13" s="63"/>
      <c r="J13" s="68"/>
    </row>
    <row r="15" spans="1:10" x14ac:dyDescent="0.2">
      <c r="A15" s="11" t="s">
        <v>4</v>
      </c>
    </row>
    <row r="17" spans="1:11" x14ac:dyDescent="0.2">
      <c r="A17" s="90">
        <f>REKAPITULACIJA!A15</f>
        <v>0</v>
      </c>
      <c r="B17" s="90"/>
      <c r="C17" s="90"/>
      <c r="D17" s="90"/>
      <c r="E17" s="90"/>
      <c r="F17" s="5"/>
      <c r="G17" s="4"/>
      <c r="H17" s="64"/>
    </row>
    <row r="18" spans="1:11" x14ac:dyDescent="0.2">
      <c r="A18" s="8"/>
      <c r="B18" s="8"/>
      <c r="C18" s="9"/>
      <c r="D18" s="10"/>
      <c r="E18" s="10"/>
      <c r="F18" s="5"/>
      <c r="G18" s="4"/>
      <c r="H18" s="64"/>
    </row>
    <row r="19" spans="1:11" x14ac:dyDescent="0.2">
      <c r="A19" s="90">
        <f>REKAPITULACIJA!A17</f>
        <v>0</v>
      </c>
      <c r="B19" s="90"/>
      <c r="C19" s="90"/>
      <c r="D19" s="90"/>
      <c r="E19" s="90"/>
      <c r="F19" s="5"/>
      <c r="G19" s="4"/>
      <c r="H19" s="64"/>
    </row>
    <row r="22" spans="1:11" s="20" customFormat="1" ht="12.75" customHeight="1" x14ac:dyDescent="0.2">
      <c r="A22" s="6"/>
      <c r="B22" s="17" t="s">
        <v>5</v>
      </c>
      <c r="C22" s="91"/>
      <c r="D22" s="91"/>
      <c r="E22" s="18"/>
      <c r="F22" s="19"/>
      <c r="H22" s="63"/>
      <c r="J22" s="68"/>
    </row>
    <row r="23" spans="1:11" s="20" customFormat="1" x14ac:dyDescent="0.2">
      <c r="A23" s="6"/>
      <c r="B23" s="17"/>
      <c r="C23" s="23"/>
      <c r="D23" s="24"/>
      <c r="E23" s="18"/>
      <c r="F23" s="19"/>
      <c r="H23" s="63"/>
      <c r="J23" s="68"/>
    </row>
    <row r="24" spans="1:11" x14ac:dyDescent="0.2">
      <c r="K24" s="20" t="s">
        <v>101</v>
      </c>
    </row>
    <row r="25" spans="1:11" s="20" customFormat="1" ht="25.5" x14ac:dyDescent="0.2">
      <c r="A25" s="25" t="s">
        <v>6</v>
      </c>
      <c r="B25" s="25" t="s">
        <v>30</v>
      </c>
      <c r="C25" s="25" t="s">
        <v>7</v>
      </c>
      <c r="D25" s="26" t="s">
        <v>8</v>
      </c>
      <c r="E25" s="27" t="s">
        <v>31</v>
      </c>
      <c r="F25" s="26" t="s">
        <v>0</v>
      </c>
      <c r="H25" s="63"/>
      <c r="I25" s="20" t="s">
        <v>78</v>
      </c>
      <c r="J25" s="68" t="s">
        <v>102</v>
      </c>
      <c r="K25" s="20">
        <v>2</v>
      </c>
    </row>
    <row r="26" spans="1:11" x14ac:dyDescent="0.2">
      <c r="A26" s="28" t="s">
        <v>9</v>
      </c>
      <c r="B26" s="29" t="s">
        <v>39</v>
      </c>
      <c r="C26" s="30" t="s">
        <v>17</v>
      </c>
      <c r="D26" s="51">
        <f>I26*J26*$K$25</f>
        <v>145860</v>
      </c>
      <c r="E26" s="1"/>
      <c r="F26" s="52">
        <f t="shared" ref="F26" si="0">ROUND(D26*E26,2)</f>
        <v>0</v>
      </c>
      <c r="I26" s="7">
        <v>14586</v>
      </c>
      <c r="J26" s="67">
        <v>5</v>
      </c>
      <c r="K26" s="60"/>
    </row>
    <row r="27" spans="1:11" x14ac:dyDescent="0.2">
      <c r="A27" s="31" t="s">
        <v>10</v>
      </c>
      <c r="B27" s="29" t="s">
        <v>35</v>
      </c>
      <c r="C27" s="30" t="s">
        <v>17</v>
      </c>
      <c r="D27" s="51">
        <f t="shared" ref="D27:D40" si="1">I27*J27*$K$25</f>
        <v>49770</v>
      </c>
      <c r="E27" s="1"/>
      <c r="F27" s="52">
        <f>ROUND(D27*E27,2)</f>
        <v>0</v>
      </c>
      <c r="I27" s="7">
        <f>2726+2251</f>
        <v>4977</v>
      </c>
      <c r="J27" s="67">
        <v>5</v>
      </c>
    </row>
    <row r="28" spans="1:11" x14ac:dyDescent="0.2">
      <c r="A28" s="31" t="s">
        <v>11</v>
      </c>
      <c r="B28" s="29" t="s">
        <v>41</v>
      </c>
      <c r="C28" s="30" t="s">
        <v>17</v>
      </c>
      <c r="D28" s="51">
        <f t="shared" si="1"/>
        <v>583440</v>
      </c>
      <c r="E28" s="1"/>
      <c r="F28" s="52">
        <f t="shared" ref="F28:F29" si="2">ROUND(D28*E28,2)</f>
        <v>0</v>
      </c>
      <c r="I28" s="7">
        <v>14586</v>
      </c>
      <c r="J28" s="67">
        <v>20</v>
      </c>
    </row>
    <row r="29" spans="1:11" x14ac:dyDescent="0.2">
      <c r="A29" s="31" t="s">
        <v>12</v>
      </c>
      <c r="B29" s="29" t="s">
        <v>44</v>
      </c>
      <c r="C29" s="30" t="s">
        <v>17</v>
      </c>
      <c r="D29" s="51">
        <f t="shared" si="1"/>
        <v>199080</v>
      </c>
      <c r="E29" s="1"/>
      <c r="F29" s="52">
        <f t="shared" si="2"/>
        <v>0</v>
      </c>
      <c r="I29" s="7">
        <v>4977</v>
      </c>
      <c r="J29" s="67">
        <v>20</v>
      </c>
    </row>
    <row r="30" spans="1:11" ht="25.5" x14ac:dyDescent="0.2">
      <c r="A30" s="31" t="s">
        <v>14</v>
      </c>
      <c r="B30" s="29" t="s">
        <v>38</v>
      </c>
      <c r="C30" s="30" t="s">
        <v>17</v>
      </c>
      <c r="D30" s="51">
        <f t="shared" si="1"/>
        <v>437580</v>
      </c>
      <c r="E30" s="1"/>
      <c r="F30" s="52">
        <f>ROUND(D30*E30,2)</f>
        <v>0</v>
      </c>
      <c r="I30" s="7">
        <v>14586</v>
      </c>
      <c r="J30" s="67">
        <v>15</v>
      </c>
    </row>
    <row r="31" spans="1:11" ht="25.5" x14ac:dyDescent="0.2">
      <c r="A31" s="31" t="s">
        <v>15</v>
      </c>
      <c r="B31" s="29" t="s">
        <v>43</v>
      </c>
      <c r="C31" s="30" t="s">
        <v>17</v>
      </c>
      <c r="D31" s="51">
        <f t="shared" si="1"/>
        <v>149310</v>
      </c>
      <c r="E31" s="1"/>
      <c r="F31" s="52">
        <f>ROUND(D31*E31,2)</f>
        <v>0</v>
      </c>
      <c r="I31" s="7">
        <v>4977</v>
      </c>
      <c r="J31" s="67">
        <v>15</v>
      </c>
    </row>
    <row r="32" spans="1:11" x14ac:dyDescent="0.2">
      <c r="A32" s="31" t="s">
        <v>16</v>
      </c>
      <c r="B32" s="29" t="s">
        <v>36</v>
      </c>
      <c r="C32" s="30" t="s">
        <v>13</v>
      </c>
      <c r="D32" s="51">
        <f t="shared" si="1"/>
        <v>32000</v>
      </c>
      <c r="E32" s="1"/>
      <c r="F32" s="52">
        <f>ROUND(D32*E32,2)</f>
        <v>0</v>
      </c>
      <c r="I32" s="7">
        <v>800</v>
      </c>
      <c r="J32" s="67">
        <v>20</v>
      </c>
    </row>
    <row r="33" spans="1:11" x14ac:dyDescent="0.2">
      <c r="A33" s="31" t="s">
        <v>18</v>
      </c>
      <c r="B33" s="29" t="s">
        <v>42</v>
      </c>
      <c r="C33" s="30" t="s">
        <v>13</v>
      </c>
      <c r="D33" s="51">
        <f t="shared" si="1"/>
        <v>48000</v>
      </c>
      <c r="E33" s="1"/>
      <c r="F33" s="52">
        <f>ROUND(D33*E33,2)</f>
        <v>0</v>
      </c>
      <c r="I33" s="7">
        <v>800</v>
      </c>
      <c r="J33" s="67">
        <v>30</v>
      </c>
    </row>
    <row r="34" spans="1:11" ht="25.5" x14ac:dyDescent="0.2">
      <c r="A34" s="31" t="s">
        <v>19</v>
      </c>
      <c r="B34" s="29" t="s">
        <v>49</v>
      </c>
      <c r="C34" s="30" t="s">
        <v>28</v>
      </c>
      <c r="D34" s="51">
        <f t="shared" si="1"/>
        <v>300</v>
      </c>
      <c r="E34" s="1"/>
      <c r="F34" s="52">
        <f>ROUND(D34*E34,2)</f>
        <v>0</v>
      </c>
      <c r="I34" s="7">
        <v>10</v>
      </c>
      <c r="J34" s="67">
        <v>15</v>
      </c>
    </row>
    <row r="35" spans="1:11" ht="38.25" x14ac:dyDescent="0.2">
      <c r="A35" s="28" t="s">
        <v>20</v>
      </c>
      <c r="B35" s="29" t="s">
        <v>48</v>
      </c>
      <c r="C35" s="30" t="s">
        <v>28</v>
      </c>
      <c r="D35" s="51">
        <f t="shared" si="1"/>
        <v>1800</v>
      </c>
      <c r="E35" s="1"/>
      <c r="F35" s="52">
        <f t="shared" ref="F35:F40" si="3">ROUND(D35*E35,2)</f>
        <v>0</v>
      </c>
      <c r="I35" s="7">
        <v>900</v>
      </c>
      <c r="J35" s="67">
        <v>1</v>
      </c>
    </row>
    <row r="36" spans="1:11" ht="38.25" x14ac:dyDescent="0.2">
      <c r="A36" s="28" t="s">
        <v>21</v>
      </c>
      <c r="B36" s="29" t="s">
        <v>103</v>
      </c>
      <c r="C36" s="30" t="s">
        <v>28</v>
      </c>
      <c r="D36" s="51">
        <f t="shared" si="1"/>
        <v>360</v>
      </c>
      <c r="E36" s="1"/>
      <c r="F36" s="52">
        <f t="shared" si="3"/>
        <v>0</v>
      </c>
      <c r="H36" s="7"/>
      <c r="I36" s="7">
        <f>I35*0.2</f>
        <v>180</v>
      </c>
      <c r="J36" s="67">
        <v>1</v>
      </c>
    </row>
    <row r="37" spans="1:11" ht="38.25" x14ac:dyDescent="0.2">
      <c r="A37" s="28" t="s">
        <v>21</v>
      </c>
      <c r="B37" s="29" t="s">
        <v>45</v>
      </c>
      <c r="C37" s="30" t="s">
        <v>27</v>
      </c>
      <c r="D37" s="51">
        <f t="shared" si="1"/>
        <v>80</v>
      </c>
      <c r="E37" s="1"/>
      <c r="F37" s="52">
        <f t="shared" si="3"/>
        <v>0</v>
      </c>
      <c r="I37" s="7">
        <v>40</v>
      </c>
      <c r="J37" s="67">
        <v>1</v>
      </c>
    </row>
    <row r="38" spans="1:11" ht="38.25" x14ac:dyDescent="0.2">
      <c r="A38" s="31" t="s">
        <v>22</v>
      </c>
      <c r="B38" s="29" t="s">
        <v>50</v>
      </c>
      <c r="C38" s="30" t="s">
        <v>27</v>
      </c>
      <c r="D38" s="51">
        <f t="shared" si="1"/>
        <v>40</v>
      </c>
      <c r="E38" s="1"/>
      <c r="F38" s="52">
        <f t="shared" si="3"/>
        <v>0</v>
      </c>
      <c r="I38" s="7">
        <v>20</v>
      </c>
      <c r="J38" s="67">
        <v>1</v>
      </c>
    </row>
    <row r="39" spans="1:11" x14ac:dyDescent="0.2">
      <c r="A39" s="31" t="s">
        <v>23</v>
      </c>
      <c r="B39" s="29" t="s">
        <v>46</v>
      </c>
      <c r="C39" s="30" t="s">
        <v>27</v>
      </c>
      <c r="D39" s="51">
        <f t="shared" si="1"/>
        <v>40</v>
      </c>
      <c r="E39" s="1"/>
      <c r="F39" s="52">
        <f t="shared" si="3"/>
        <v>0</v>
      </c>
      <c r="I39" s="7">
        <v>20</v>
      </c>
      <c r="J39" s="67">
        <v>1</v>
      </c>
    </row>
    <row r="40" spans="1:11" x14ac:dyDescent="0.2">
      <c r="A40" s="31" t="s">
        <v>24</v>
      </c>
      <c r="B40" s="29" t="s">
        <v>47</v>
      </c>
      <c r="C40" s="30" t="s">
        <v>27</v>
      </c>
      <c r="D40" s="51">
        <f t="shared" si="1"/>
        <v>20</v>
      </c>
      <c r="E40" s="1"/>
      <c r="F40" s="52">
        <f t="shared" si="3"/>
        <v>0</v>
      </c>
      <c r="I40" s="7">
        <v>10</v>
      </c>
      <c r="J40" s="67">
        <v>1</v>
      </c>
    </row>
    <row r="41" spans="1:11" s="20" customFormat="1" x14ac:dyDescent="0.2">
      <c r="A41" s="92" t="s">
        <v>1</v>
      </c>
      <c r="B41" s="93"/>
      <c r="C41" s="93"/>
      <c r="D41" s="93"/>
      <c r="E41" s="94"/>
      <c r="F41" s="50">
        <f>SUM(F26:F40)</f>
        <v>0</v>
      </c>
      <c r="H41" s="63"/>
      <c r="J41" s="68"/>
      <c r="K41" s="7"/>
    </row>
    <row r="44" spans="1:11" x14ac:dyDescent="0.2">
      <c r="A44" s="7" t="s">
        <v>88</v>
      </c>
      <c r="B44" s="33"/>
    </row>
    <row r="45" spans="1:11" x14ac:dyDescent="0.2">
      <c r="A45" s="7" t="s">
        <v>89</v>
      </c>
    </row>
    <row r="46" spans="1:11" s="35" customFormat="1" x14ac:dyDescent="0.2">
      <c r="A46" s="32" t="s">
        <v>51</v>
      </c>
      <c r="B46" s="34"/>
      <c r="C46" s="34"/>
      <c r="D46" s="34"/>
      <c r="E46" s="34"/>
      <c r="F46" s="34"/>
      <c r="G46" s="34"/>
      <c r="H46" s="34"/>
      <c r="J46" s="69"/>
      <c r="K46" s="7"/>
    </row>
    <row r="47" spans="1:11" s="35" customFormat="1" x14ac:dyDescent="0.2">
      <c r="A47" s="34" t="s">
        <v>94</v>
      </c>
      <c r="B47" s="34"/>
      <c r="C47" s="34"/>
      <c r="D47" s="34"/>
      <c r="E47" s="34"/>
      <c r="F47" s="34"/>
      <c r="G47" s="34"/>
      <c r="H47" s="34"/>
      <c r="J47" s="69"/>
      <c r="K47" s="7"/>
    </row>
    <row r="48" spans="1:11" s="35" customFormat="1" x14ac:dyDescent="0.2">
      <c r="A48" s="34" t="s">
        <v>32</v>
      </c>
      <c r="B48" s="36"/>
      <c r="C48" s="37"/>
      <c r="D48" s="38"/>
      <c r="E48" s="38"/>
      <c r="F48" s="38"/>
      <c r="G48" s="39"/>
      <c r="H48" s="39"/>
      <c r="J48" s="69"/>
      <c r="K48" s="20"/>
    </row>
    <row r="49" spans="1:11" s="35" customFormat="1" x14ac:dyDescent="0.2">
      <c r="A49" s="34" t="s">
        <v>33</v>
      </c>
      <c r="B49" s="36"/>
      <c r="C49" s="37"/>
      <c r="D49" s="38"/>
      <c r="E49" s="38"/>
      <c r="F49" s="38"/>
      <c r="G49" s="39"/>
      <c r="H49" s="39"/>
      <c r="J49" s="69"/>
      <c r="K49" s="7"/>
    </row>
    <row r="50" spans="1:11" x14ac:dyDescent="0.2">
      <c r="A50" s="7" t="s">
        <v>90</v>
      </c>
    </row>
    <row r="51" spans="1:11" x14ac:dyDescent="0.2">
      <c r="A51" s="7" t="s">
        <v>34</v>
      </c>
    </row>
    <row r="52" spans="1:11" s="35" customFormat="1" x14ac:dyDescent="0.2">
      <c r="A52" s="34"/>
      <c r="B52" s="36"/>
      <c r="C52" s="40"/>
      <c r="D52" s="38"/>
      <c r="E52" s="38"/>
      <c r="F52" s="38"/>
      <c r="G52" s="39"/>
      <c r="H52" s="39"/>
      <c r="J52" s="69"/>
      <c r="K52" s="7"/>
    </row>
    <row r="53" spans="1:11" x14ac:dyDescent="0.2">
      <c r="A53" s="34"/>
      <c r="B53" s="36"/>
      <c r="C53" s="40"/>
      <c r="D53" s="38"/>
      <c r="E53" s="38"/>
      <c r="F53" s="38"/>
      <c r="G53" s="39"/>
      <c r="H53" s="39"/>
      <c r="K53" s="35"/>
    </row>
    <row r="54" spans="1:11" x14ac:dyDescent="0.2">
      <c r="A54" s="34"/>
      <c r="B54" s="36"/>
      <c r="C54" s="40"/>
      <c r="D54" s="38"/>
      <c r="E54" s="38"/>
      <c r="F54" s="38"/>
      <c r="G54" s="39"/>
      <c r="H54" s="39"/>
      <c r="K54" s="35"/>
    </row>
    <row r="55" spans="1:11" x14ac:dyDescent="0.2">
      <c r="A55" s="11" t="s">
        <v>2</v>
      </c>
      <c r="B55" s="11"/>
      <c r="C55" s="12"/>
      <c r="D55" s="13" t="s">
        <v>3</v>
      </c>
      <c r="E55" s="14"/>
      <c r="K55" s="35"/>
    </row>
    <row r="56" spans="1:11" x14ac:dyDescent="0.2">
      <c r="B56" s="11"/>
      <c r="C56" s="12"/>
      <c r="K56" s="35"/>
    </row>
    <row r="57" spans="1:11" ht="12.75" customHeight="1" x14ac:dyDescent="0.2">
      <c r="A57" s="89">
        <f>REKAPITULACIJA!A57</f>
        <v>0</v>
      </c>
      <c r="B57" s="89"/>
      <c r="C57" s="12"/>
      <c r="D57" s="15"/>
      <c r="E57" s="16"/>
      <c r="F57" s="15"/>
    </row>
    <row r="58" spans="1:11" x14ac:dyDescent="0.2">
      <c r="G58" s="39"/>
      <c r="H58" s="39"/>
    </row>
    <row r="59" spans="1:11" x14ac:dyDescent="0.2">
      <c r="A59" s="34"/>
      <c r="B59" s="36"/>
      <c r="C59" s="40"/>
      <c r="D59" s="38"/>
      <c r="E59" s="38"/>
      <c r="F59" s="38"/>
      <c r="G59" s="39"/>
      <c r="H59" s="39"/>
    </row>
    <row r="60" spans="1:11" x14ac:dyDescent="0.2">
      <c r="A60" s="34"/>
      <c r="B60" s="36"/>
      <c r="C60" s="40"/>
      <c r="D60" s="38"/>
      <c r="E60" s="38"/>
      <c r="F60" s="38"/>
      <c r="G60" s="39"/>
      <c r="H60" s="39"/>
    </row>
    <row r="61" spans="1:11" x14ac:dyDescent="0.2">
      <c r="A61" s="34"/>
      <c r="B61" s="36"/>
      <c r="C61" s="40"/>
      <c r="D61" s="38"/>
      <c r="E61" s="38"/>
      <c r="F61" s="38"/>
      <c r="G61" s="39"/>
      <c r="H61" s="39"/>
    </row>
    <row r="62" spans="1:11" x14ac:dyDescent="0.2">
      <c r="A62" s="34"/>
      <c r="B62" s="36"/>
      <c r="C62" s="40"/>
      <c r="D62" s="38"/>
      <c r="E62" s="38"/>
      <c r="F62" s="38"/>
      <c r="G62" s="39"/>
      <c r="H62" s="39"/>
    </row>
  </sheetData>
  <sheetProtection password="C5C0" sheet="1" objects="1" scenarios="1" selectLockedCells="1"/>
  <mergeCells count="5">
    <mergeCell ref="A17:E17"/>
    <mergeCell ref="A19:E19"/>
    <mergeCell ref="C22:D22"/>
    <mergeCell ref="A57:B57"/>
    <mergeCell ref="A41:E41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61"/>
  <sheetViews>
    <sheetView topLeftCell="A8" zoomScaleNormal="100" workbookViewId="0">
      <selection activeCell="E38" sqref="E38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62" customWidth="1"/>
    <col min="9" max="9" width="0" style="7" hidden="1" customWidth="1"/>
    <col min="10" max="10" width="0" style="67" hidden="1" customWidth="1"/>
    <col min="11" max="11" width="0" style="7" hidden="1" customWidth="1"/>
    <col min="12" max="16384" width="9.140625" style="7"/>
  </cols>
  <sheetData>
    <row r="9" spans="1:10" x14ac:dyDescent="0.2">
      <c r="A9" s="11" t="str">
        <f>REKAPITULACIJA!A9</f>
        <v>Številka: 4162-0002/2016</v>
      </c>
      <c r="G9" s="61" t="s">
        <v>95</v>
      </c>
      <c r="H9" s="40"/>
    </row>
    <row r="10" spans="1:10" x14ac:dyDescent="0.2">
      <c r="A10" s="11" t="str">
        <f>REKAPITULACIJA!A10</f>
        <v>Datum: 29. 6. 2016</v>
      </c>
    </row>
    <row r="12" spans="1:10" x14ac:dyDescent="0.2">
      <c r="A12" s="11" t="s">
        <v>52</v>
      </c>
    </row>
    <row r="13" spans="1:10" s="20" customFormat="1" x14ac:dyDescent="0.2">
      <c r="A13" s="6" t="s">
        <v>69</v>
      </c>
      <c r="B13" s="21"/>
      <c r="C13" s="22"/>
      <c r="D13" s="19"/>
      <c r="E13" s="18"/>
      <c r="F13" s="19"/>
      <c r="H13" s="63"/>
      <c r="J13" s="68"/>
    </row>
    <row r="15" spans="1:10" x14ac:dyDescent="0.2">
      <c r="A15" s="11" t="s">
        <v>4</v>
      </c>
    </row>
    <row r="17" spans="1:11" x14ac:dyDescent="0.2">
      <c r="A17" s="90">
        <f>REKAPITULACIJA!A15</f>
        <v>0</v>
      </c>
      <c r="B17" s="90"/>
      <c r="C17" s="90"/>
      <c r="D17" s="90"/>
      <c r="E17" s="90"/>
      <c r="F17" s="5"/>
      <c r="G17" s="4"/>
      <c r="H17" s="64"/>
    </row>
    <row r="18" spans="1:11" x14ac:dyDescent="0.2">
      <c r="A18" s="8"/>
      <c r="B18" s="8"/>
      <c r="C18" s="9"/>
      <c r="D18" s="10"/>
      <c r="E18" s="10"/>
      <c r="F18" s="5"/>
      <c r="G18" s="4"/>
      <c r="H18" s="64"/>
    </row>
    <row r="19" spans="1:11" x14ac:dyDescent="0.2">
      <c r="A19" s="90">
        <f>REKAPITULACIJA!A17</f>
        <v>0</v>
      </c>
      <c r="B19" s="90"/>
      <c r="C19" s="90"/>
      <c r="D19" s="90"/>
      <c r="E19" s="90"/>
      <c r="F19" s="5"/>
      <c r="G19" s="4"/>
      <c r="H19" s="64"/>
    </row>
    <row r="22" spans="1:11" s="20" customFormat="1" ht="12.75" customHeight="1" x14ac:dyDescent="0.2">
      <c r="A22" s="6"/>
      <c r="B22" s="17" t="s">
        <v>5</v>
      </c>
      <c r="C22" s="91"/>
      <c r="D22" s="91"/>
      <c r="E22" s="18"/>
      <c r="F22" s="19"/>
      <c r="H22" s="63"/>
      <c r="J22" s="68"/>
    </row>
    <row r="23" spans="1:11" s="20" customFormat="1" x14ac:dyDescent="0.2">
      <c r="A23" s="6"/>
      <c r="B23" s="17"/>
      <c r="C23" s="23"/>
      <c r="D23" s="24"/>
      <c r="E23" s="18"/>
      <c r="F23" s="19"/>
      <c r="H23" s="63"/>
      <c r="J23" s="68"/>
    </row>
    <row r="24" spans="1:11" x14ac:dyDescent="0.2">
      <c r="K24" s="20" t="s">
        <v>101</v>
      </c>
    </row>
    <row r="25" spans="1:11" s="20" customFormat="1" ht="25.5" x14ac:dyDescent="0.2">
      <c r="A25" s="25" t="s">
        <v>6</v>
      </c>
      <c r="B25" s="25" t="s">
        <v>30</v>
      </c>
      <c r="C25" s="25" t="s">
        <v>7</v>
      </c>
      <c r="D25" s="49" t="s">
        <v>8</v>
      </c>
      <c r="E25" s="27" t="s">
        <v>31</v>
      </c>
      <c r="F25" s="49" t="s">
        <v>0</v>
      </c>
      <c r="H25" s="63"/>
      <c r="I25" s="20" t="s">
        <v>78</v>
      </c>
      <c r="J25" s="68" t="s">
        <v>102</v>
      </c>
      <c r="K25" s="20">
        <v>2</v>
      </c>
    </row>
    <row r="26" spans="1:11" x14ac:dyDescent="0.2">
      <c r="A26" s="28" t="s">
        <v>9</v>
      </c>
      <c r="B26" s="29" t="s">
        <v>39</v>
      </c>
      <c r="C26" s="30" t="s">
        <v>17</v>
      </c>
      <c r="D26" s="51">
        <f>I26*J26*$K$25</f>
        <v>76530</v>
      </c>
      <c r="E26" s="1"/>
      <c r="F26" s="52">
        <f t="shared" ref="F26" si="0">ROUND(D26*E26,2)</f>
        <v>0</v>
      </c>
      <c r="I26" s="7">
        <v>7653</v>
      </c>
      <c r="J26" s="67">
        <v>5</v>
      </c>
      <c r="K26" s="60"/>
    </row>
    <row r="27" spans="1:11" x14ac:dyDescent="0.2">
      <c r="A27" s="31" t="s">
        <v>10</v>
      </c>
      <c r="B27" s="29" t="s">
        <v>35</v>
      </c>
      <c r="C27" s="30" t="s">
        <v>17</v>
      </c>
      <c r="D27" s="51">
        <f t="shared" ref="D27:D39" si="1">I27*J27*$K$25</f>
        <v>34470</v>
      </c>
      <c r="E27" s="1"/>
      <c r="F27" s="52">
        <f>ROUND(D27*E27,2)</f>
        <v>0</v>
      </c>
      <c r="I27" s="7">
        <v>3447</v>
      </c>
      <c r="J27" s="67">
        <v>5</v>
      </c>
    </row>
    <row r="28" spans="1:11" x14ac:dyDescent="0.2">
      <c r="A28" s="31" t="s">
        <v>11</v>
      </c>
      <c r="B28" s="29" t="s">
        <v>41</v>
      </c>
      <c r="C28" s="30" t="s">
        <v>17</v>
      </c>
      <c r="D28" s="51">
        <f t="shared" si="1"/>
        <v>306120</v>
      </c>
      <c r="E28" s="1"/>
      <c r="F28" s="52">
        <f t="shared" ref="F28:F29" si="2">ROUND(D28*E28,2)</f>
        <v>0</v>
      </c>
      <c r="I28" s="7">
        <v>7653</v>
      </c>
      <c r="J28" s="67">
        <v>20</v>
      </c>
    </row>
    <row r="29" spans="1:11" x14ac:dyDescent="0.2">
      <c r="A29" s="31" t="s">
        <v>12</v>
      </c>
      <c r="B29" s="29" t="s">
        <v>44</v>
      </c>
      <c r="C29" s="30" t="s">
        <v>17</v>
      </c>
      <c r="D29" s="51">
        <f t="shared" si="1"/>
        <v>137880</v>
      </c>
      <c r="E29" s="1"/>
      <c r="F29" s="52">
        <f t="shared" si="2"/>
        <v>0</v>
      </c>
      <c r="I29" s="7">
        <v>3447</v>
      </c>
      <c r="J29" s="67">
        <v>20</v>
      </c>
    </row>
    <row r="30" spans="1:11" ht="25.5" x14ac:dyDescent="0.2">
      <c r="A30" s="31" t="s">
        <v>14</v>
      </c>
      <c r="B30" s="29" t="s">
        <v>38</v>
      </c>
      <c r="C30" s="30" t="s">
        <v>17</v>
      </c>
      <c r="D30" s="51">
        <f t="shared" si="1"/>
        <v>229590</v>
      </c>
      <c r="E30" s="1"/>
      <c r="F30" s="52">
        <f>ROUND(D30*E30,2)</f>
        <v>0</v>
      </c>
      <c r="I30" s="7">
        <v>7653</v>
      </c>
      <c r="J30" s="67">
        <v>15</v>
      </c>
    </row>
    <row r="31" spans="1:11" ht="25.5" x14ac:dyDescent="0.2">
      <c r="A31" s="31" t="s">
        <v>15</v>
      </c>
      <c r="B31" s="29" t="s">
        <v>43</v>
      </c>
      <c r="C31" s="30" t="s">
        <v>17</v>
      </c>
      <c r="D31" s="51">
        <f t="shared" si="1"/>
        <v>103410</v>
      </c>
      <c r="E31" s="1"/>
      <c r="F31" s="52">
        <f>ROUND(D31*E31,2)</f>
        <v>0</v>
      </c>
      <c r="I31" s="7">
        <v>3447</v>
      </c>
      <c r="J31" s="67">
        <v>15</v>
      </c>
    </row>
    <row r="32" spans="1:11" x14ac:dyDescent="0.2">
      <c r="A32" s="31" t="s">
        <v>16</v>
      </c>
      <c r="B32" s="29" t="s">
        <v>36</v>
      </c>
      <c r="C32" s="30" t="s">
        <v>13</v>
      </c>
      <c r="D32" s="51">
        <f t="shared" si="1"/>
        <v>8000</v>
      </c>
      <c r="E32" s="1"/>
      <c r="F32" s="52">
        <f>ROUND(D32*E32,2)</f>
        <v>0</v>
      </c>
      <c r="I32" s="7">
        <v>200</v>
      </c>
      <c r="J32" s="67">
        <v>20</v>
      </c>
    </row>
    <row r="33" spans="1:11" x14ac:dyDescent="0.2">
      <c r="A33" s="31" t="s">
        <v>18</v>
      </c>
      <c r="B33" s="29" t="s">
        <v>42</v>
      </c>
      <c r="C33" s="30" t="s">
        <v>13</v>
      </c>
      <c r="D33" s="51">
        <f t="shared" si="1"/>
        <v>12000</v>
      </c>
      <c r="E33" s="1"/>
      <c r="F33" s="52">
        <f>ROUND(D33*E33,2)</f>
        <v>0</v>
      </c>
      <c r="I33" s="7">
        <v>200</v>
      </c>
      <c r="J33" s="67">
        <v>30</v>
      </c>
    </row>
    <row r="34" spans="1:11" ht="25.5" x14ac:dyDescent="0.2">
      <c r="A34" s="31" t="s">
        <v>19</v>
      </c>
      <c r="B34" s="29" t="s">
        <v>49</v>
      </c>
      <c r="C34" s="30" t="s">
        <v>28</v>
      </c>
      <c r="D34" s="51">
        <f t="shared" si="1"/>
        <v>240</v>
      </c>
      <c r="E34" s="1"/>
      <c r="F34" s="52">
        <f>ROUND(D34*E34,2)</f>
        <v>0</v>
      </c>
      <c r="I34" s="7">
        <v>8</v>
      </c>
      <c r="J34" s="67">
        <v>15</v>
      </c>
    </row>
    <row r="35" spans="1:11" ht="38.25" x14ac:dyDescent="0.2">
      <c r="A35" s="28" t="s">
        <v>20</v>
      </c>
      <c r="B35" s="29" t="s">
        <v>48</v>
      </c>
      <c r="C35" s="30" t="s">
        <v>28</v>
      </c>
      <c r="D35" s="51">
        <f t="shared" si="1"/>
        <v>600</v>
      </c>
      <c r="E35" s="1"/>
      <c r="F35" s="52">
        <f t="shared" ref="F35:F39" si="3">ROUND(D35*E35,2)</f>
        <v>0</v>
      </c>
      <c r="I35" s="7">
        <v>300</v>
      </c>
      <c r="J35" s="67">
        <v>1</v>
      </c>
    </row>
    <row r="36" spans="1:11" ht="38.25" x14ac:dyDescent="0.2">
      <c r="A36" s="28" t="s">
        <v>21</v>
      </c>
      <c r="B36" s="29" t="s">
        <v>103</v>
      </c>
      <c r="C36" s="30" t="s">
        <v>28</v>
      </c>
      <c r="D36" s="51">
        <f t="shared" si="1"/>
        <v>120</v>
      </c>
      <c r="E36" s="1"/>
      <c r="F36" s="52">
        <f t="shared" si="3"/>
        <v>0</v>
      </c>
      <c r="H36" s="7"/>
      <c r="I36" s="7">
        <f>I35*0.2</f>
        <v>60</v>
      </c>
      <c r="J36" s="67">
        <v>1</v>
      </c>
    </row>
    <row r="37" spans="1:11" ht="38.25" x14ac:dyDescent="0.2">
      <c r="A37" s="28" t="s">
        <v>21</v>
      </c>
      <c r="B37" s="29" t="s">
        <v>45</v>
      </c>
      <c r="C37" s="30" t="s">
        <v>27</v>
      </c>
      <c r="D37" s="51">
        <f t="shared" si="1"/>
        <v>80</v>
      </c>
      <c r="E37" s="1"/>
      <c r="F37" s="52">
        <f t="shared" si="3"/>
        <v>0</v>
      </c>
      <c r="I37" s="7">
        <v>40</v>
      </c>
      <c r="J37" s="67">
        <v>1</v>
      </c>
    </row>
    <row r="38" spans="1:11" ht="38.25" x14ac:dyDescent="0.2">
      <c r="A38" s="31" t="s">
        <v>22</v>
      </c>
      <c r="B38" s="29" t="s">
        <v>50</v>
      </c>
      <c r="C38" s="30" t="s">
        <v>27</v>
      </c>
      <c r="D38" s="51">
        <f t="shared" si="1"/>
        <v>40</v>
      </c>
      <c r="E38" s="1"/>
      <c r="F38" s="52">
        <f t="shared" si="3"/>
        <v>0</v>
      </c>
      <c r="I38" s="7">
        <v>20</v>
      </c>
      <c r="J38" s="67">
        <v>1</v>
      </c>
    </row>
    <row r="39" spans="1:11" x14ac:dyDescent="0.2">
      <c r="A39" s="31" t="s">
        <v>23</v>
      </c>
      <c r="B39" s="29" t="s">
        <v>47</v>
      </c>
      <c r="C39" s="30" t="s">
        <v>27</v>
      </c>
      <c r="D39" s="51">
        <f t="shared" si="1"/>
        <v>20</v>
      </c>
      <c r="E39" s="1"/>
      <c r="F39" s="52">
        <f t="shared" si="3"/>
        <v>0</v>
      </c>
      <c r="I39" s="7">
        <v>10</v>
      </c>
      <c r="J39" s="67">
        <v>1</v>
      </c>
    </row>
    <row r="40" spans="1:11" s="20" customFormat="1" x14ac:dyDescent="0.2">
      <c r="A40" s="92" t="s">
        <v>1</v>
      </c>
      <c r="B40" s="93"/>
      <c r="C40" s="93"/>
      <c r="D40" s="93"/>
      <c r="E40" s="94"/>
      <c r="F40" s="50">
        <f>SUM(F26:F39)</f>
        <v>0</v>
      </c>
      <c r="H40" s="63"/>
      <c r="J40" s="68"/>
      <c r="K40" s="7"/>
    </row>
    <row r="43" spans="1:11" x14ac:dyDescent="0.2">
      <c r="A43" s="7" t="s">
        <v>88</v>
      </c>
      <c r="B43" s="33"/>
    </row>
    <row r="44" spans="1:11" x14ac:dyDescent="0.2">
      <c r="A44" s="7" t="s">
        <v>89</v>
      </c>
    </row>
    <row r="45" spans="1:11" s="35" customFormat="1" x14ac:dyDescent="0.2">
      <c r="A45" s="32" t="s">
        <v>51</v>
      </c>
      <c r="B45" s="34"/>
      <c r="C45" s="34"/>
      <c r="D45" s="34"/>
      <c r="E45" s="34"/>
      <c r="F45" s="34"/>
      <c r="G45" s="34"/>
      <c r="H45" s="34"/>
      <c r="J45" s="69"/>
      <c r="K45" s="7"/>
    </row>
    <row r="46" spans="1:11" s="35" customFormat="1" x14ac:dyDescent="0.2">
      <c r="A46" s="34" t="s">
        <v>94</v>
      </c>
      <c r="B46" s="34"/>
      <c r="C46" s="34"/>
      <c r="D46" s="34"/>
      <c r="E46" s="34"/>
      <c r="F46" s="34"/>
      <c r="G46" s="34"/>
      <c r="H46" s="34"/>
      <c r="J46" s="69"/>
      <c r="K46" s="7"/>
    </row>
    <row r="47" spans="1:11" s="35" customFormat="1" x14ac:dyDescent="0.2">
      <c r="A47" s="34" t="s">
        <v>32</v>
      </c>
      <c r="B47" s="36"/>
      <c r="C47" s="37"/>
      <c r="D47" s="38"/>
      <c r="E47" s="38"/>
      <c r="F47" s="38"/>
      <c r="G47" s="39"/>
      <c r="H47" s="39"/>
      <c r="J47" s="69"/>
      <c r="K47" s="7"/>
    </row>
    <row r="48" spans="1:11" s="35" customFormat="1" x14ac:dyDescent="0.2">
      <c r="A48" s="34" t="s">
        <v>33</v>
      </c>
      <c r="B48" s="36"/>
      <c r="C48" s="37"/>
      <c r="D48" s="38"/>
      <c r="E48" s="38"/>
      <c r="F48" s="38"/>
      <c r="G48" s="39"/>
      <c r="H48" s="39"/>
      <c r="J48" s="69"/>
      <c r="K48" s="20"/>
    </row>
    <row r="49" spans="1:11" x14ac:dyDescent="0.2">
      <c r="A49" s="7" t="s">
        <v>90</v>
      </c>
    </row>
    <row r="50" spans="1:11" x14ac:dyDescent="0.2">
      <c r="A50" s="7" t="s">
        <v>34</v>
      </c>
    </row>
    <row r="51" spans="1:11" s="35" customFormat="1" x14ac:dyDescent="0.2">
      <c r="A51" s="34"/>
      <c r="B51" s="36"/>
      <c r="C51" s="40"/>
      <c r="D51" s="38"/>
      <c r="E51" s="38"/>
      <c r="F51" s="38"/>
      <c r="G51" s="39"/>
      <c r="H51" s="39"/>
      <c r="J51" s="69"/>
      <c r="K51" s="7"/>
    </row>
    <row r="52" spans="1:11" x14ac:dyDescent="0.2">
      <c r="A52" s="34"/>
      <c r="B52" s="36"/>
      <c r="C52" s="40"/>
      <c r="D52" s="38"/>
      <c r="E52" s="38"/>
      <c r="F52" s="38"/>
      <c r="G52" s="39"/>
      <c r="H52" s="39"/>
    </row>
    <row r="53" spans="1:11" x14ac:dyDescent="0.2">
      <c r="A53" s="34"/>
      <c r="B53" s="36"/>
      <c r="C53" s="40"/>
      <c r="D53" s="38"/>
      <c r="E53" s="38"/>
      <c r="F53" s="38"/>
      <c r="G53" s="39"/>
      <c r="H53" s="39"/>
      <c r="K53" s="35"/>
    </row>
    <row r="54" spans="1:11" x14ac:dyDescent="0.2">
      <c r="A54" s="11" t="s">
        <v>2</v>
      </c>
      <c r="B54" s="11"/>
      <c r="C54" s="12"/>
      <c r="D54" s="13" t="s">
        <v>3</v>
      </c>
      <c r="E54" s="14"/>
      <c r="K54" s="35"/>
    </row>
    <row r="55" spans="1:11" x14ac:dyDescent="0.2">
      <c r="B55" s="11"/>
      <c r="C55" s="12"/>
      <c r="K55" s="35"/>
    </row>
    <row r="56" spans="1:11" ht="12.75" customHeight="1" x14ac:dyDescent="0.2">
      <c r="A56" s="89">
        <f>REKAPITULACIJA!A57</f>
        <v>0</v>
      </c>
      <c r="B56" s="89"/>
      <c r="C56" s="12"/>
      <c r="D56" s="15"/>
      <c r="E56" s="16"/>
      <c r="F56" s="15"/>
      <c r="K56" s="35"/>
    </row>
    <row r="57" spans="1:11" x14ac:dyDescent="0.2">
      <c r="G57" s="39"/>
      <c r="H57" s="39"/>
    </row>
    <row r="58" spans="1:11" x14ac:dyDescent="0.2">
      <c r="A58" s="34"/>
      <c r="B58" s="36"/>
      <c r="C58" s="40"/>
      <c r="D58" s="38"/>
      <c r="E58" s="38"/>
      <c r="F58" s="38"/>
      <c r="G58" s="39"/>
      <c r="H58" s="39"/>
    </row>
    <row r="59" spans="1:11" x14ac:dyDescent="0.2">
      <c r="A59" s="34"/>
      <c r="B59" s="36"/>
      <c r="C59" s="40"/>
      <c r="D59" s="38"/>
      <c r="E59" s="38"/>
      <c r="F59" s="38"/>
      <c r="G59" s="39"/>
      <c r="H59" s="39"/>
    </row>
    <row r="60" spans="1:11" x14ac:dyDescent="0.2">
      <c r="A60" s="34"/>
      <c r="B60" s="36"/>
      <c r="C60" s="40"/>
      <c r="D60" s="38"/>
      <c r="E60" s="38"/>
      <c r="F60" s="38"/>
      <c r="G60" s="39"/>
      <c r="H60" s="39"/>
    </row>
    <row r="61" spans="1:11" x14ac:dyDescent="0.2">
      <c r="A61" s="34"/>
      <c r="B61" s="36"/>
      <c r="C61" s="40"/>
      <c r="D61" s="38"/>
      <c r="E61" s="38"/>
      <c r="F61" s="38"/>
      <c r="G61" s="39"/>
      <c r="H61" s="39"/>
    </row>
  </sheetData>
  <sheetProtection password="C5C0" sheet="1" objects="1" scenarios="1" selectLockedCells="1"/>
  <mergeCells count="5">
    <mergeCell ref="A17:E17"/>
    <mergeCell ref="A19:E19"/>
    <mergeCell ref="C22:D22"/>
    <mergeCell ref="A56:B56"/>
    <mergeCell ref="A40:E40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60"/>
  <sheetViews>
    <sheetView topLeftCell="A6" zoomScaleNormal="100" workbookViewId="0">
      <selection activeCell="E36" sqref="E36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62" customWidth="1"/>
    <col min="9" max="9" width="0" style="7" hidden="1" customWidth="1"/>
    <col min="10" max="10" width="0" style="67" hidden="1" customWidth="1"/>
    <col min="11" max="11" width="0" style="7" hidden="1" customWidth="1"/>
    <col min="12" max="16384" width="9.140625" style="7"/>
  </cols>
  <sheetData>
    <row r="9" spans="1:10" x14ac:dyDescent="0.2">
      <c r="A9" s="11" t="str">
        <f>REKAPITULACIJA!A9</f>
        <v>Številka: 4162-0002/2016</v>
      </c>
      <c r="G9" s="61" t="s">
        <v>95</v>
      </c>
      <c r="H9" s="40"/>
    </row>
    <row r="10" spans="1:10" x14ac:dyDescent="0.2">
      <c r="A10" s="11" t="str">
        <f>REKAPITULACIJA!A10</f>
        <v>Datum: 29. 6. 2016</v>
      </c>
    </row>
    <row r="12" spans="1:10" x14ac:dyDescent="0.2">
      <c r="A12" s="11" t="s">
        <v>53</v>
      </c>
    </row>
    <row r="13" spans="1:10" s="20" customFormat="1" x14ac:dyDescent="0.2">
      <c r="A13" s="6" t="s">
        <v>71</v>
      </c>
      <c r="B13" s="21"/>
      <c r="C13" s="22"/>
      <c r="D13" s="19"/>
      <c r="E13" s="18"/>
      <c r="F13" s="19"/>
      <c r="H13" s="63"/>
      <c r="J13" s="68"/>
    </row>
    <row r="15" spans="1:10" x14ac:dyDescent="0.2">
      <c r="A15" s="11" t="s">
        <v>4</v>
      </c>
    </row>
    <row r="17" spans="1:11" x14ac:dyDescent="0.2">
      <c r="A17" s="90">
        <f>REKAPITULACIJA!A15</f>
        <v>0</v>
      </c>
      <c r="B17" s="90"/>
      <c r="C17" s="90"/>
      <c r="D17" s="90"/>
      <c r="E17" s="90"/>
      <c r="F17" s="5"/>
      <c r="G17" s="4"/>
      <c r="H17" s="64"/>
    </row>
    <row r="18" spans="1:11" x14ac:dyDescent="0.2">
      <c r="A18" s="8"/>
      <c r="B18" s="8"/>
      <c r="C18" s="9"/>
      <c r="D18" s="10"/>
      <c r="E18" s="10"/>
      <c r="F18" s="5"/>
      <c r="G18" s="4"/>
      <c r="H18" s="64"/>
    </row>
    <row r="19" spans="1:11" x14ac:dyDescent="0.2">
      <c r="A19" s="90">
        <f>REKAPITULACIJA!A17</f>
        <v>0</v>
      </c>
      <c r="B19" s="90"/>
      <c r="C19" s="90"/>
      <c r="D19" s="90"/>
      <c r="E19" s="90"/>
      <c r="F19" s="5"/>
      <c r="G19" s="4"/>
      <c r="H19" s="64"/>
    </row>
    <row r="22" spans="1:11" s="20" customFormat="1" ht="12.75" customHeight="1" x14ac:dyDescent="0.2">
      <c r="A22" s="6"/>
      <c r="B22" s="17" t="s">
        <v>5</v>
      </c>
      <c r="C22" s="91"/>
      <c r="D22" s="91"/>
      <c r="E22" s="18"/>
      <c r="F22" s="19"/>
      <c r="H22" s="63"/>
      <c r="J22" s="68"/>
    </row>
    <row r="23" spans="1:11" s="20" customFormat="1" x14ac:dyDescent="0.2">
      <c r="A23" s="6"/>
      <c r="B23" s="17"/>
      <c r="C23" s="23"/>
      <c r="D23" s="24"/>
      <c r="E23" s="18"/>
      <c r="F23" s="19"/>
      <c r="H23" s="63"/>
      <c r="J23" s="68"/>
    </row>
    <row r="24" spans="1:11" x14ac:dyDescent="0.2">
      <c r="K24" s="20" t="s">
        <v>101</v>
      </c>
    </row>
    <row r="25" spans="1:11" s="20" customFormat="1" ht="25.5" x14ac:dyDescent="0.2">
      <c r="A25" s="25" t="s">
        <v>6</v>
      </c>
      <c r="B25" s="25" t="s">
        <v>30</v>
      </c>
      <c r="C25" s="25" t="s">
        <v>7</v>
      </c>
      <c r="D25" s="26" t="s">
        <v>8</v>
      </c>
      <c r="E25" s="27" t="s">
        <v>31</v>
      </c>
      <c r="F25" s="26" t="s">
        <v>0</v>
      </c>
      <c r="H25" s="63"/>
      <c r="I25" s="20" t="s">
        <v>78</v>
      </c>
      <c r="J25" s="68" t="s">
        <v>102</v>
      </c>
      <c r="K25" s="20">
        <v>2</v>
      </c>
    </row>
    <row r="26" spans="1:11" x14ac:dyDescent="0.2">
      <c r="A26" s="28" t="s">
        <v>9</v>
      </c>
      <c r="B26" s="29" t="s">
        <v>39</v>
      </c>
      <c r="C26" s="30" t="s">
        <v>17</v>
      </c>
      <c r="D26" s="51">
        <f>I26*J26*$K$25</f>
        <v>88760</v>
      </c>
      <c r="E26" s="1"/>
      <c r="F26" s="52">
        <f t="shared" ref="F26" si="0">ROUND(D26*E26,2)</f>
        <v>0</v>
      </c>
      <c r="I26" s="7">
        <v>4438</v>
      </c>
      <c r="J26" s="67">
        <v>10</v>
      </c>
      <c r="K26" s="60"/>
    </row>
    <row r="27" spans="1:11" x14ac:dyDescent="0.2">
      <c r="A27" s="31" t="s">
        <v>10</v>
      </c>
      <c r="B27" s="29" t="s">
        <v>35</v>
      </c>
      <c r="C27" s="30" t="s">
        <v>17</v>
      </c>
      <c r="D27" s="51">
        <f t="shared" ref="D27:D38" si="1">I27*J27*$K$25</f>
        <v>35680</v>
      </c>
      <c r="E27" s="1"/>
      <c r="F27" s="52">
        <f>ROUND(D27*E27,2)</f>
        <v>0</v>
      </c>
      <c r="I27" s="7">
        <v>1784</v>
      </c>
      <c r="J27" s="67">
        <v>10</v>
      </c>
    </row>
    <row r="28" spans="1:11" x14ac:dyDescent="0.2">
      <c r="A28" s="31" t="s">
        <v>11</v>
      </c>
      <c r="B28" s="29" t="s">
        <v>41</v>
      </c>
      <c r="C28" s="30" t="s">
        <v>17</v>
      </c>
      <c r="D28" s="51">
        <f t="shared" si="1"/>
        <v>221900</v>
      </c>
      <c r="E28" s="1"/>
      <c r="F28" s="52">
        <f t="shared" ref="F28:F29" si="2">ROUND(D28*E28,2)</f>
        <v>0</v>
      </c>
      <c r="I28" s="7">
        <v>4438</v>
      </c>
      <c r="J28" s="67">
        <v>25</v>
      </c>
    </row>
    <row r="29" spans="1:11" x14ac:dyDescent="0.2">
      <c r="A29" s="31" t="s">
        <v>12</v>
      </c>
      <c r="B29" s="29" t="s">
        <v>44</v>
      </c>
      <c r="C29" s="30" t="s">
        <v>17</v>
      </c>
      <c r="D29" s="51">
        <f t="shared" si="1"/>
        <v>89200</v>
      </c>
      <c r="E29" s="1"/>
      <c r="F29" s="52">
        <f t="shared" si="2"/>
        <v>0</v>
      </c>
      <c r="I29" s="7">
        <v>1784</v>
      </c>
      <c r="J29" s="67">
        <v>25</v>
      </c>
    </row>
    <row r="30" spans="1:11" ht="25.5" x14ac:dyDescent="0.2">
      <c r="A30" s="31" t="s">
        <v>14</v>
      </c>
      <c r="B30" s="29" t="s">
        <v>38</v>
      </c>
      <c r="C30" s="30" t="s">
        <v>17</v>
      </c>
      <c r="D30" s="51">
        <f t="shared" si="1"/>
        <v>177520</v>
      </c>
      <c r="E30" s="1"/>
      <c r="F30" s="52">
        <f>ROUND(D30*E30,2)</f>
        <v>0</v>
      </c>
      <c r="I30" s="7">
        <v>4438</v>
      </c>
      <c r="J30" s="67">
        <v>20</v>
      </c>
    </row>
    <row r="31" spans="1:11" ht="25.5" x14ac:dyDescent="0.2">
      <c r="A31" s="31" t="s">
        <v>15</v>
      </c>
      <c r="B31" s="29" t="s">
        <v>43</v>
      </c>
      <c r="C31" s="30" t="s">
        <v>17</v>
      </c>
      <c r="D31" s="51">
        <f t="shared" si="1"/>
        <v>71360</v>
      </c>
      <c r="E31" s="1"/>
      <c r="F31" s="52">
        <f>ROUND(D31*E31,2)</f>
        <v>0</v>
      </c>
      <c r="I31" s="7">
        <v>1784</v>
      </c>
      <c r="J31" s="67">
        <v>20</v>
      </c>
    </row>
    <row r="32" spans="1:11" ht="25.5" x14ac:dyDescent="0.2">
      <c r="A32" s="31" t="s">
        <v>16</v>
      </c>
      <c r="B32" s="29" t="s">
        <v>49</v>
      </c>
      <c r="C32" s="30" t="s">
        <v>28</v>
      </c>
      <c r="D32" s="51">
        <f>I32*J32*'Sklop 10'!$K$25</f>
        <v>40</v>
      </c>
      <c r="E32" s="1"/>
      <c r="F32" s="52">
        <f>ROUND(D32*E32,2)</f>
        <v>0</v>
      </c>
      <c r="I32" s="7">
        <v>1</v>
      </c>
      <c r="J32" s="67">
        <v>20</v>
      </c>
    </row>
    <row r="33" spans="1:11" ht="38.25" x14ac:dyDescent="0.2">
      <c r="A33" s="28" t="s">
        <v>18</v>
      </c>
      <c r="B33" s="29" t="s">
        <v>48</v>
      </c>
      <c r="C33" s="30" t="s">
        <v>28</v>
      </c>
      <c r="D33" s="51">
        <f t="shared" si="1"/>
        <v>1000</v>
      </c>
      <c r="E33" s="1"/>
      <c r="F33" s="52">
        <f t="shared" ref="F33:F38" si="3">ROUND(D33*E33,2)</f>
        <v>0</v>
      </c>
      <c r="I33" s="7">
        <v>500</v>
      </c>
      <c r="J33" s="67">
        <v>1</v>
      </c>
    </row>
    <row r="34" spans="1:11" ht="38.25" x14ac:dyDescent="0.2">
      <c r="A34" s="28" t="s">
        <v>19</v>
      </c>
      <c r="B34" s="29" t="s">
        <v>103</v>
      </c>
      <c r="C34" s="30" t="s">
        <v>28</v>
      </c>
      <c r="D34" s="51">
        <f t="shared" si="1"/>
        <v>200</v>
      </c>
      <c r="E34" s="1"/>
      <c r="F34" s="52">
        <f t="shared" si="3"/>
        <v>0</v>
      </c>
      <c r="H34" s="7"/>
      <c r="I34" s="7">
        <f>I33*0.2</f>
        <v>100</v>
      </c>
      <c r="J34" s="67">
        <v>1</v>
      </c>
    </row>
    <row r="35" spans="1:11" ht="38.25" x14ac:dyDescent="0.2">
      <c r="A35" s="28" t="s">
        <v>20</v>
      </c>
      <c r="B35" s="29" t="s">
        <v>45</v>
      </c>
      <c r="C35" s="30" t="s">
        <v>27</v>
      </c>
      <c r="D35" s="51">
        <f t="shared" si="1"/>
        <v>120</v>
      </c>
      <c r="E35" s="1"/>
      <c r="F35" s="52">
        <f t="shared" si="3"/>
        <v>0</v>
      </c>
      <c r="I35" s="7">
        <v>60</v>
      </c>
      <c r="J35" s="67">
        <v>1</v>
      </c>
    </row>
    <row r="36" spans="1:11" ht="38.25" x14ac:dyDescent="0.2">
      <c r="A36" s="31" t="s">
        <v>21</v>
      </c>
      <c r="B36" s="29" t="s">
        <v>50</v>
      </c>
      <c r="C36" s="30" t="s">
        <v>27</v>
      </c>
      <c r="D36" s="51">
        <f t="shared" si="1"/>
        <v>60</v>
      </c>
      <c r="E36" s="1"/>
      <c r="F36" s="52">
        <f t="shared" si="3"/>
        <v>0</v>
      </c>
      <c r="I36" s="7">
        <v>30</v>
      </c>
      <c r="J36" s="67">
        <v>1</v>
      </c>
    </row>
    <row r="37" spans="1:11" x14ac:dyDescent="0.2">
      <c r="A37" s="31" t="s">
        <v>22</v>
      </c>
      <c r="B37" s="29" t="s">
        <v>46</v>
      </c>
      <c r="C37" s="30" t="s">
        <v>27</v>
      </c>
      <c r="D37" s="51">
        <f t="shared" si="1"/>
        <v>60</v>
      </c>
      <c r="E37" s="1"/>
      <c r="F37" s="52">
        <f t="shared" si="3"/>
        <v>0</v>
      </c>
      <c r="I37" s="7">
        <v>30</v>
      </c>
      <c r="J37" s="67">
        <v>1</v>
      </c>
    </row>
    <row r="38" spans="1:11" x14ac:dyDescent="0.2">
      <c r="A38" s="31" t="s">
        <v>23</v>
      </c>
      <c r="B38" s="29" t="s">
        <v>47</v>
      </c>
      <c r="C38" s="30" t="s">
        <v>27</v>
      </c>
      <c r="D38" s="51">
        <f t="shared" si="1"/>
        <v>30</v>
      </c>
      <c r="E38" s="1"/>
      <c r="F38" s="52">
        <f t="shared" si="3"/>
        <v>0</v>
      </c>
      <c r="I38" s="7">
        <v>15</v>
      </c>
      <c r="J38" s="67">
        <v>1</v>
      </c>
    </row>
    <row r="39" spans="1:11" s="20" customFormat="1" x14ac:dyDescent="0.2">
      <c r="A39" s="95" t="s">
        <v>1</v>
      </c>
      <c r="B39" s="95"/>
      <c r="C39" s="95"/>
      <c r="D39" s="95"/>
      <c r="E39" s="95"/>
      <c r="F39" s="50">
        <f>SUM(F26:F38)</f>
        <v>0</v>
      </c>
      <c r="H39" s="63"/>
      <c r="J39" s="68"/>
      <c r="K39" s="7"/>
    </row>
    <row r="42" spans="1:11" x14ac:dyDescent="0.2">
      <c r="A42" s="7" t="s">
        <v>88</v>
      </c>
      <c r="B42" s="33"/>
    </row>
    <row r="43" spans="1:11" x14ac:dyDescent="0.2">
      <c r="A43" s="7" t="s">
        <v>89</v>
      </c>
    </row>
    <row r="44" spans="1:11" s="35" customFormat="1" x14ac:dyDescent="0.2">
      <c r="A44" s="32" t="s">
        <v>51</v>
      </c>
      <c r="B44" s="34"/>
      <c r="C44" s="34"/>
      <c r="D44" s="34"/>
      <c r="E44" s="34"/>
      <c r="F44" s="34"/>
      <c r="G44" s="34"/>
      <c r="H44" s="34"/>
      <c r="J44" s="69"/>
      <c r="K44" s="7"/>
    </row>
    <row r="45" spans="1:11" s="35" customFormat="1" x14ac:dyDescent="0.2">
      <c r="A45" s="34" t="s">
        <v>94</v>
      </c>
      <c r="B45" s="34"/>
      <c r="C45" s="34"/>
      <c r="D45" s="34"/>
      <c r="E45" s="34"/>
      <c r="F45" s="34"/>
      <c r="G45" s="34"/>
      <c r="H45" s="34"/>
      <c r="J45" s="69"/>
      <c r="K45" s="7"/>
    </row>
    <row r="46" spans="1:11" s="35" customFormat="1" x14ac:dyDescent="0.2">
      <c r="A46" s="34" t="s">
        <v>32</v>
      </c>
      <c r="B46" s="36"/>
      <c r="C46" s="37"/>
      <c r="D46" s="38"/>
      <c r="E46" s="38"/>
      <c r="F46" s="38"/>
      <c r="G46" s="39"/>
      <c r="H46" s="39"/>
      <c r="J46" s="69"/>
      <c r="K46" s="7"/>
    </row>
    <row r="47" spans="1:11" s="35" customFormat="1" x14ac:dyDescent="0.2">
      <c r="A47" s="34" t="s">
        <v>33</v>
      </c>
      <c r="B47" s="36"/>
      <c r="C47" s="37"/>
      <c r="D47" s="38"/>
      <c r="E47" s="38"/>
      <c r="F47" s="38"/>
      <c r="G47" s="39"/>
      <c r="H47" s="39"/>
      <c r="J47" s="69"/>
      <c r="K47" s="7"/>
    </row>
    <row r="48" spans="1:11" x14ac:dyDescent="0.2">
      <c r="A48" s="7" t="s">
        <v>90</v>
      </c>
    </row>
    <row r="49" spans="1:11" x14ac:dyDescent="0.2">
      <c r="A49" s="7" t="s">
        <v>34</v>
      </c>
      <c r="K49" s="20"/>
    </row>
    <row r="50" spans="1:11" x14ac:dyDescent="0.2">
      <c r="A50" s="32"/>
    </row>
    <row r="51" spans="1:11" x14ac:dyDescent="0.2">
      <c r="A51" s="34"/>
      <c r="B51" s="36"/>
      <c r="C51" s="40"/>
      <c r="D51" s="38"/>
      <c r="E51" s="38"/>
      <c r="F51" s="38"/>
      <c r="G51" s="39"/>
      <c r="H51" s="39"/>
    </row>
    <row r="52" spans="1:11" x14ac:dyDescent="0.2">
      <c r="A52" s="34"/>
      <c r="B52" s="36"/>
      <c r="C52" s="40"/>
      <c r="D52" s="38"/>
      <c r="E52" s="38"/>
      <c r="F52" s="38"/>
      <c r="G52" s="39"/>
      <c r="H52" s="39"/>
    </row>
    <row r="53" spans="1:11" x14ac:dyDescent="0.2">
      <c r="A53" s="11" t="s">
        <v>2</v>
      </c>
      <c r="B53" s="11"/>
      <c r="C53" s="12"/>
      <c r="D53" s="13" t="s">
        <v>3</v>
      </c>
      <c r="E53" s="14"/>
    </row>
    <row r="54" spans="1:11" x14ac:dyDescent="0.2">
      <c r="B54" s="11"/>
      <c r="C54" s="12"/>
      <c r="K54" s="35"/>
    </row>
    <row r="55" spans="1:11" ht="12.75" customHeight="1" x14ac:dyDescent="0.2">
      <c r="A55" s="89">
        <f>REKAPITULACIJA!A57</f>
        <v>0</v>
      </c>
      <c r="B55" s="89"/>
      <c r="C55" s="12"/>
      <c r="D55" s="15"/>
      <c r="E55" s="16"/>
      <c r="F55" s="15"/>
      <c r="K55" s="35"/>
    </row>
    <row r="56" spans="1:11" x14ac:dyDescent="0.2">
      <c r="G56" s="39"/>
      <c r="H56" s="39"/>
      <c r="K56" s="35"/>
    </row>
    <row r="57" spans="1:11" x14ac:dyDescent="0.2">
      <c r="A57" s="34"/>
      <c r="B57" s="36"/>
      <c r="C57" s="40"/>
      <c r="D57" s="38"/>
      <c r="E57" s="38"/>
      <c r="F57" s="38"/>
      <c r="G57" s="39"/>
      <c r="H57" s="39"/>
      <c r="K57" s="35"/>
    </row>
    <row r="58" spans="1:11" x14ac:dyDescent="0.2">
      <c r="A58" s="34"/>
      <c r="B58" s="36"/>
      <c r="C58" s="40"/>
      <c r="D58" s="38"/>
      <c r="E58" s="38"/>
      <c r="F58" s="38"/>
      <c r="G58" s="39"/>
      <c r="H58" s="39"/>
    </row>
    <row r="59" spans="1:11" x14ac:dyDescent="0.2">
      <c r="A59" s="34"/>
      <c r="B59" s="36"/>
      <c r="C59" s="40"/>
      <c r="D59" s="38"/>
      <c r="E59" s="38"/>
      <c r="F59" s="38"/>
      <c r="G59" s="39"/>
      <c r="H59" s="39"/>
    </row>
    <row r="60" spans="1:11" x14ac:dyDescent="0.2">
      <c r="A60" s="34"/>
      <c r="B60" s="36"/>
      <c r="C60" s="40"/>
      <c r="D60" s="38"/>
      <c r="E60" s="38"/>
      <c r="F60" s="38"/>
      <c r="G60" s="39"/>
      <c r="H60" s="39"/>
    </row>
  </sheetData>
  <sheetProtection password="C5C0" sheet="1" objects="1" scenarios="1" selectLockedCells="1"/>
  <mergeCells count="5">
    <mergeCell ref="A17:E17"/>
    <mergeCell ref="A19:E19"/>
    <mergeCell ref="C22:D22"/>
    <mergeCell ref="A55:B55"/>
    <mergeCell ref="A39:E39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15</vt:i4>
      </vt:variant>
      <vt:variant>
        <vt:lpstr>Imenovani obsegi</vt:lpstr>
      </vt:variant>
      <vt:variant>
        <vt:i4>12</vt:i4>
      </vt:variant>
    </vt:vector>
  </HeadingPairs>
  <TitlesOfParts>
    <vt:vector size="27" baseType="lpstr">
      <vt:lpstr>REKAPITULACIJA</vt:lpstr>
      <vt:lpstr>Sklop 1</vt:lpstr>
      <vt:lpstr>Sklop 2</vt:lpstr>
      <vt:lpstr>Sklop 3</vt:lpstr>
      <vt:lpstr>Sklop 4</vt:lpstr>
      <vt:lpstr>Sklop 5</vt:lpstr>
      <vt:lpstr>Sklop 6</vt:lpstr>
      <vt:lpstr>Sklop 7</vt:lpstr>
      <vt:lpstr>Sklop 8</vt:lpstr>
      <vt:lpstr>Sklop 9</vt:lpstr>
      <vt:lpstr>Sklop 10</vt:lpstr>
      <vt:lpstr>Sklop 11</vt:lpstr>
      <vt:lpstr>Sklop 12</vt:lpstr>
      <vt:lpstr>Sklop 13</vt:lpstr>
      <vt:lpstr>Sklop 14</vt:lpstr>
      <vt:lpstr>'Sklop 10'!Področje_tiskanja</vt:lpstr>
      <vt:lpstr>'Sklop 11'!Področje_tiskanja</vt:lpstr>
      <vt:lpstr>'Sklop 12'!Področje_tiskanja</vt:lpstr>
      <vt:lpstr>'Sklop 13'!Področje_tiskanja</vt:lpstr>
      <vt:lpstr>'Sklop 2'!Področje_tiskanja</vt:lpstr>
      <vt:lpstr>'Sklop 3'!Področje_tiskanja</vt:lpstr>
      <vt:lpstr>'Sklop 4'!Področje_tiskanja</vt:lpstr>
      <vt:lpstr>'Sklop 5'!Področje_tiskanja</vt:lpstr>
      <vt:lpstr>'Sklop 6'!Področje_tiskanja</vt:lpstr>
      <vt:lpstr>'Sklop 7'!Področje_tiskanja</vt:lpstr>
      <vt:lpstr>'Sklop 8'!Področje_tiskanja</vt:lpstr>
      <vt:lpstr>'Sklop 9'!Področje_tiskanja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Maja Miljković</cp:lastModifiedBy>
  <cp:lastPrinted>2016-06-21T11:31:33Z</cp:lastPrinted>
  <dcterms:created xsi:type="dcterms:W3CDTF">2014-07-30T11:36:50Z</dcterms:created>
  <dcterms:modified xsi:type="dcterms:W3CDTF">2016-07-04T06:40:22Z</dcterms:modified>
</cp:coreProperties>
</file>